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inemexico-my.sharepoint.com/personal/octavio_quiroz_ine_mx/Documents/INE/SISTEMA DE GESTION DE CALIDAD/2024/"/>
    </mc:Choice>
  </mc:AlternateContent>
  <xr:revisionPtr revIDLastSave="289" documentId="8_{6B69A218-25F6-4E46-8BAF-8BF058847524}" xr6:coauthVersionLast="47" xr6:coauthVersionMax="47" xr10:uidLastSave="{8CD97A99-6101-4540-A4D1-88A0B52D99E4}"/>
  <bookViews>
    <workbookView xWindow="-110" yWindow="-110" windowWidth="19420" windowHeight="11500" tabRatio="689" xr2:uid="{00000000-000D-0000-FFFF-FFFF00000000}"/>
  </bookViews>
  <sheets>
    <sheet name="Proceso de Apoyo" sheetId="9" r:id="rId1"/>
    <sheet name="Proceso de Apoyo (2)" sheetId="10" r:id="rId2"/>
  </sheets>
  <definedNames>
    <definedName name="_xlnm.Print_Titles" localSheetId="0">'Proceso de Apoyo'!$1:$3</definedName>
    <definedName name="_xlnm.Print_Titles" localSheetId="1">'Proceso de Apoyo (2)'!$1:$3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10" i="9" l="1"/>
  <c r="P32" i="10"/>
  <c r="P31" i="10" s="1"/>
  <c r="P30" i="10" s="1"/>
  <c r="P29" i="10" s="1"/>
  <c r="P28" i="10" s="1"/>
  <c r="P27" i="10" s="1"/>
  <c r="P26" i="10" s="1"/>
  <c r="P25" i="10" s="1"/>
  <c r="P24" i="10" s="1"/>
  <c r="P23" i="10" s="1"/>
  <c r="P22" i="10" s="1"/>
  <c r="P21" i="10" s="1"/>
  <c r="P20" i="10" s="1"/>
  <c r="P19" i="10" s="1"/>
  <c r="P18" i="10" s="1"/>
  <c r="P17" i="10" s="1"/>
  <c r="P16" i="10" s="1"/>
  <c r="P15" i="10" s="1"/>
  <c r="P14" i="10" s="1"/>
  <c r="P13" i="10" s="1"/>
  <c r="P12" i="10" s="1"/>
  <c r="P11" i="10" s="1"/>
  <c r="P10" i="10" s="1"/>
  <c r="Q32" i="10"/>
  <c r="Q31" i="10" s="1"/>
  <c r="Q30" i="10" s="1"/>
  <c r="Q29" i="10" s="1"/>
  <c r="Q28" i="10" s="1"/>
  <c r="Q27" i="10" s="1"/>
  <c r="Q26" i="10" s="1"/>
  <c r="Q25" i="10" s="1"/>
  <c r="Q24" i="10" s="1"/>
  <c r="Q23" i="10" s="1"/>
  <c r="Q22" i="10" s="1"/>
  <c r="Q21" i="10" s="1"/>
  <c r="Q20" i="10" s="1"/>
  <c r="Q19" i="10" s="1"/>
  <c r="Q18" i="10" s="1"/>
  <c r="Q17" i="10" s="1"/>
  <c r="Q16" i="10" s="1"/>
  <c r="Q15" i="10" s="1"/>
  <c r="Q14" i="10" s="1"/>
  <c r="Q13" i="10" s="1"/>
  <c r="Q12" i="10" s="1"/>
  <c r="Q11" i="10" s="1"/>
  <c r="Q10" i="10" s="1"/>
  <c r="R32" i="10"/>
  <c r="R31" i="10" s="1"/>
  <c r="R30" i="10" s="1"/>
  <c r="R29" i="10" s="1"/>
  <c r="R28" i="10" s="1"/>
  <c r="R27" i="10" s="1"/>
  <c r="R26" i="10" s="1"/>
  <c r="R25" i="10" s="1"/>
  <c r="R24" i="10" s="1"/>
  <c r="R23" i="10" s="1"/>
  <c r="R22" i="10" s="1"/>
  <c r="R21" i="10" s="1"/>
  <c r="R20" i="10" s="1"/>
  <c r="R19" i="10" s="1"/>
  <c r="R18" i="10" s="1"/>
  <c r="R17" i="10" s="1"/>
  <c r="R16" i="10" s="1"/>
  <c r="R15" i="10" s="1"/>
  <c r="R14" i="10" s="1"/>
  <c r="R13" i="10" s="1"/>
  <c r="R12" i="10" s="1"/>
  <c r="R11" i="10" s="1"/>
  <c r="R10" i="10" s="1"/>
  <c r="S32" i="10"/>
  <c r="S31" i="10" s="1"/>
  <c r="S30" i="10" s="1"/>
  <c r="S29" i="10" s="1"/>
  <c r="S28" i="10" s="1"/>
  <c r="S27" i="10" s="1"/>
  <c r="S26" i="10" s="1"/>
  <c r="S25" i="10" s="1"/>
  <c r="S24" i="10" s="1"/>
  <c r="S23" i="10" s="1"/>
  <c r="S22" i="10" s="1"/>
  <c r="S21" i="10" s="1"/>
  <c r="S20" i="10" s="1"/>
  <c r="S19" i="10" s="1"/>
  <c r="S18" i="10" s="1"/>
  <c r="S17" i="10" s="1"/>
  <c r="S16" i="10" s="1"/>
  <c r="S15" i="10" s="1"/>
  <c r="S14" i="10" s="1"/>
  <c r="S13" i="10" s="1"/>
  <c r="S12" i="10" s="1"/>
  <c r="S11" i="10" s="1"/>
  <c r="S10" i="10" s="1"/>
  <c r="T67" i="10"/>
  <c r="T64" i="10"/>
  <c r="S40" i="10"/>
  <c r="R40" i="10"/>
  <c r="Q40" i="10"/>
  <c r="P40" i="10"/>
  <c r="O40" i="10"/>
  <c r="N40" i="10"/>
  <c r="L40" i="10"/>
  <c r="K40" i="10"/>
  <c r="J40" i="10"/>
  <c r="I40" i="10"/>
  <c r="H40" i="10"/>
  <c r="T39" i="10"/>
  <c r="T36" i="10"/>
  <c r="T34" i="10"/>
  <c r="T64" i="9"/>
  <c r="L40" i="9"/>
  <c r="S40" i="9"/>
  <c r="R40" i="9"/>
  <c r="Q40" i="9"/>
  <c r="P40" i="9"/>
  <c r="O40" i="9"/>
  <c r="N40" i="9"/>
  <c r="M40" i="9"/>
  <c r="K40" i="9"/>
  <c r="J40" i="9"/>
  <c r="I40" i="9"/>
  <c r="H40" i="9"/>
  <c r="T67" i="9"/>
  <c r="T36" i="9"/>
  <c r="T34" i="9"/>
  <c r="H10" i="9"/>
  <c r="I10" i="9"/>
  <c r="J10" i="9"/>
  <c r="K10" i="9"/>
  <c r="L10" i="9"/>
  <c r="M10" i="9"/>
  <c r="N10" i="9"/>
  <c r="O10" i="9"/>
  <c r="T9" i="10" l="1"/>
  <c r="P10" i="9"/>
  <c r="Q10" i="9"/>
  <c r="T39" i="9" l="1"/>
  <c r="R10" i="9" l="1"/>
  <c r="T9" i="9" s="1"/>
</calcChain>
</file>

<file path=xl/sharedStrings.xml><?xml version="1.0" encoding="utf-8"?>
<sst xmlns="http://schemas.openxmlformats.org/spreadsheetml/2006/main" count="232" uniqueCount="89">
  <si>
    <t>Ene</t>
  </si>
  <si>
    <t>Feb</t>
  </si>
  <si>
    <t>Sep</t>
  </si>
  <si>
    <t>Oct</t>
  </si>
  <si>
    <t>Nov</t>
  </si>
  <si>
    <t>Dic</t>
  </si>
  <si>
    <t>Número</t>
  </si>
  <si>
    <t>Indicador</t>
  </si>
  <si>
    <t xml:space="preserve">Periodo </t>
  </si>
  <si>
    <t>Cálculo</t>
  </si>
  <si>
    <t>DESCRIPCIÓN</t>
  </si>
  <si>
    <t>MEDICIÓN</t>
  </si>
  <si>
    <t>Estimado</t>
  </si>
  <si>
    <t>% AVANCE REGISTRADO</t>
  </si>
  <si>
    <t>Nominativo</t>
  </si>
  <si>
    <t xml:space="preserve">Proceso </t>
  </si>
  <si>
    <t>Valor esperado</t>
  </si>
  <si>
    <t xml:space="preserve">Valor sufiencnte </t>
  </si>
  <si>
    <t xml:space="preserve">CUADRO DE OBSERVACIONES </t>
  </si>
  <si>
    <t>Descripción</t>
  </si>
  <si>
    <t xml:space="preserve">No conformidad </t>
  </si>
  <si>
    <t>TABLERO DE CONTROL DE PROCESOS DE APOYO DEL SISTEMA DE GESTIÓN DE LA CALIDAD</t>
  </si>
  <si>
    <t>Capacitación</t>
  </si>
  <si>
    <t>Soporte Técnico</t>
  </si>
  <si>
    <t xml:space="preserve">Valor que requiere atención y justificación en el apartado de observaciones </t>
  </si>
  <si>
    <t xml:space="preserve">Aprovechamiento </t>
  </si>
  <si>
    <t xml:space="preserve">Por campaña </t>
  </si>
  <si>
    <t>Participantes inscritos al curso</t>
  </si>
  <si>
    <t>Participantes efectivos en el curso</t>
  </si>
  <si>
    <t>Sumatoria de calificaciones obtenida</t>
  </si>
  <si>
    <t>Efectividad de atención</t>
  </si>
  <si>
    <t>Por campaña</t>
  </si>
  <si>
    <t>Casos CAU levantados</t>
  </si>
  <si>
    <t>Solicitudes presentadas</t>
  </si>
  <si>
    <t>Solicitudes atendidas</t>
  </si>
  <si>
    <t>Plantilla de personal autorizado MAC</t>
  </si>
  <si>
    <t>Total de vacantes generadas</t>
  </si>
  <si>
    <t>Distrito 01</t>
  </si>
  <si>
    <t>Distrito 02</t>
  </si>
  <si>
    <t>Distrito 03</t>
  </si>
  <si>
    <t>80 pts</t>
  </si>
  <si>
    <t>Promedio de evaluación de desempeño</t>
  </si>
  <si>
    <t>Sumatoria de evaluaciones de la plantilla</t>
  </si>
  <si>
    <t>Solicitudes efectivas</t>
  </si>
  <si>
    <t xml:space="preserve">Semaforización </t>
  </si>
  <si>
    <t>Reclutamiento y Selección</t>
  </si>
  <si>
    <t>Suministro de bienes y servicios</t>
  </si>
  <si>
    <t>Desempeño del Personal</t>
  </si>
  <si>
    <t>Mensual</t>
  </si>
  <si>
    <t xml:space="preserve">Permanencia de personal </t>
  </si>
  <si>
    <t>((Plantilla de personal autorizado de MAC-Vacantes generadas)/Plantilla de personal autorizado de MAC) * 100</t>
  </si>
  <si>
    <t>(Participantes efectivos en el curso/Participantes inscritos al curso) * 100</t>
  </si>
  <si>
    <t>Capacitación efectiva</t>
  </si>
  <si>
    <t>(Solicitudes atendidas/Casos levantados) * 100</t>
  </si>
  <si>
    <t>(Solicitudes atendidas/Solicitudes presentadas) * 100</t>
  </si>
  <si>
    <t xml:space="preserve">PROCESOS DE APOYO E INDICADORES </t>
  </si>
  <si>
    <t>Mar</t>
  </si>
  <si>
    <t>Abr</t>
  </si>
  <si>
    <t>May</t>
  </si>
  <si>
    <t>Jun</t>
  </si>
  <si>
    <t>Jul</t>
  </si>
  <si>
    <t>Ago</t>
  </si>
  <si>
    <t>Distrito 04</t>
  </si>
  <si>
    <t>Distrito 05</t>
  </si>
  <si>
    <t>Distrito 06</t>
  </si>
  <si>
    <t>Distrito 07</t>
  </si>
  <si>
    <t>Distrito 08</t>
  </si>
  <si>
    <t>Distrito 09</t>
  </si>
  <si>
    <t>Distrito 10</t>
  </si>
  <si>
    <t>Distrito 11</t>
  </si>
  <si>
    <t>Distrito 12</t>
  </si>
  <si>
    <t>Distrito 13</t>
  </si>
  <si>
    <t>Distrito 14</t>
  </si>
  <si>
    <t>Distrito 15</t>
  </si>
  <si>
    <t>Distrito 16</t>
  </si>
  <si>
    <t>Distrito 17</t>
  </si>
  <si>
    <t>Distrito 18</t>
  </si>
  <si>
    <t>Distrito 19</t>
  </si>
  <si>
    <t>Distrito 20</t>
  </si>
  <si>
    <t>Distrito 21</t>
  </si>
  <si>
    <t>Distrito 22</t>
  </si>
  <si>
    <t>INSTITUTO NACIONAL ELECTORAL
SISTEMA DE GESTIÓN DE LA CALIDAD
CIUDAD DE MÉXICO</t>
  </si>
  <si>
    <t>(Sumatoria de evaluaciones de la plantilla/Número de distritos) * 10</t>
  </si>
  <si>
    <t>Número de Distritos</t>
  </si>
  <si>
    <t>(Sumatoria de calificaciones obtenidas/Participantes efectivos en el curso)</t>
  </si>
  <si>
    <t>Versión: 0</t>
  </si>
  <si>
    <t>CAP 2024</t>
  </si>
  <si>
    <t>CAI 2024</t>
  </si>
  <si>
    <t xml:space="preserve">Valor suficiente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</si>
</sst>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1"/>
      <color theme="3"/>
      <name val="Arial"/>
      <family val="2"/>
    </font>
    <font>
      <b/>
      <sz val="11"/>
      <name val="Arial"/>
      <family val="2"/>
    </font>
    <font>
      <sz val="11"/>
      <name val="Tahoma"/>
      <family val="2"/>
    </font>
    <font>
      <b/>
      <sz val="11"/>
      <color rgb="FF333F4F"/>
      <name val="Arial"/>
      <family val="2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3" tint="-0.249977111117893"/>
      <name val="Arial"/>
      <family val="2"/>
    </font>
    <font>
      <sz val="8"/>
      <color theme="1"/>
      <name val="Arial"/>
      <family val="2"/>
    </font>
    <font>
      <sz val="10"/>
      <color theme="3" tint="-0.249977111117893"/>
      <name val="Arial"/>
      <family val="2"/>
    </font>
    <font>
      <sz val="9"/>
      <color rgb="FF333F4F"/>
      <name val="Arial"/>
      <family val="2"/>
    </font>
    <font>
      <sz val="9"/>
      <color theme="1"/>
      <name val="Arial"/>
      <family val="2"/>
    </font>
    <font>
      <b/>
      <sz val="10"/>
      <color theme="0"/>
      <name val="Arial"/>
      <family val="2"/>
    </font>
    <font>
      <sz val="20"/>
      <name val="Arial"/>
      <family val="2"/>
    </font>
    <font>
      <b/>
      <sz val="8"/>
      <color theme="0"/>
      <name val="Arial"/>
      <family val="2"/>
    </font>
    <font>
      <sz val="8"/>
      <name val="Arial"/>
      <family val="2"/>
    </font>
    <font>
      <sz val="8"/>
      <color theme="3" tint="-0.249977111117893"/>
      <name val="Arial"/>
      <family val="2"/>
    </font>
    <font>
      <b/>
      <sz val="11"/>
      <color theme="1"/>
      <name val="Arial"/>
      <family val="2"/>
    </font>
    <font>
      <b/>
      <sz val="10"/>
      <color theme="3"/>
      <name val="Arial"/>
      <family val="2"/>
    </font>
    <font>
      <sz val="18"/>
      <color theme="0"/>
      <name val="Arial"/>
      <family val="2"/>
    </font>
    <font>
      <b/>
      <sz val="11"/>
      <color theme="3" tint="-0.24997711111789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50054"/>
        <bgColor indexed="64"/>
      </patternFill>
    </fill>
    <fill>
      <patternFill patternType="solid">
        <fgColor rgb="FFEBF1DE"/>
        <bgColor rgb="FFEBF1DE"/>
      </patternFill>
    </fill>
    <fill>
      <patternFill patternType="solid">
        <fgColor theme="2"/>
        <bgColor indexed="64"/>
      </patternFill>
    </fill>
    <fill>
      <patternFill patternType="solid">
        <fgColor rgb="FFE98BD7"/>
        <bgColor indexed="64"/>
      </patternFill>
    </fill>
    <fill>
      <patternFill patternType="solid">
        <fgColor rgb="FFD5007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3366"/>
        <bgColor indexed="64"/>
      </patternFill>
    </fill>
  </fills>
  <borders count="27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double">
        <color theme="0" tint="-0.499984740745262"/>
      </left>
      <right style="double">
        <color theme="0" tint="-0.499984740745262"/>
      </right>
      <top style="double">
        <color theme="0" tint="-0.499984740745262"/>
      </top>
      <bottom/>
      <diagonal/>
    </border>
    <border>
      <left style="double">
        <color theme="0" tint="-0.499984740745262"/>
      </left>
      <right style="double">
        <color theme="0" tint="-0.499984740745262"/>
      </right>
      <top/>
      <bottom/>
      <diagonal/>
    </border>
    <border>
      <left/>
      <right/>
      <top style="double">
        <color rgb="FFB2B2B2"/>
      </top>
      <bottom style="double">
        <color rgb="FFB2B2B2"/>
      </bottom>
      <diagonal/>
    </border>
    <border>
      <left/>
      <right style="double">
        <color rgb="FFB2B2B2"/>
      </right>
      <top style="double">
        <color rgb="FFB2B2B2"/>
      </top>
      <bottom style="double">
        <color rgb="FFB2B2B2"/>
      </bottom>
      <diagonal/>
    </border>
    <border>
      <left style="double">
        <color rgb="FFB2B2B2"/>
      </left>
      <right/>
      <top style="double">
        <color rgb="FFB2B2B2"/>
      </top>
      <bottom style="double">
        <color rgb="FFB2B2B2"/>
      </bottom>
      <diagonal/>
    </border>
    <border>
      <left style="double">
        <color rgb="FFB2B2B2"/>
      </left>
      <right/>
      <top style="double">
        <color rgb="FFB2B2B2"/>
      </top>
      <bottom/>
      <diagonal/>
    </border>
    <border>
      <left/>
      <right/>
      <top style="double">
        <color rgb="FFB2B2B2"/>
      </top>
      <bottom/>
      <diagonal/>
    </border>
    <border>
      <left/>
      <right style="double">
        <color rgb="FFB2B2B2"/>
      </right>
      <top style="double">
        <color rgb="FFB2B2B2"/>
      </top>
      <bottom/>
      <diagonal/>
    </border>
    <border>
      <left style="double">
        <color rgb="FFB2B2B2"/>
      </left>
      <right/>
      <top/>
      <bottom style="double">
        <color rgb="FFB2B2B2"/>
      </bottom>
      <diagonal/>
    </border>
    <border>
      <left/>
      <right/>
      <top/>
      <bottom style="double">
        <color rgb="FFB2B2B2"/>
      </bottom>
      <diagonal/>
    </border>
    <border>
      <left/>
      <right style="double">
        <color rgb="FFB2B2B2"/>
      </right>
      <top/>
      <bottom style="double">
        <color rgb="FFB2B2B2"/>
      </bottom>
      <diagonal/>
    </border>
    <border>
      <left/>
      <right style="hair">
        <color auto="1"/>
      </right>
      <top/>
      <bottom/>
      <diagonal/>
    </border>
  </borders>
  <cellStyleXfs count="11">
    <xf numFmtId="0" fontId="0" fillId="0" borderId="0"/>
    <xf numFmtId="0" fontId="3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0" fillId="3" borderId="0" applyFont="0" applyBorder="0" applyAlignment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</cellStyleXfs>
  <cellXfs count="147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right" vertical="top"/>
    </xf>
    <xf numFmtId="0" fontId="14" fillId="0" borderId="1" xfId="0" applyFont="1" applyBorder="1" applyAlignment="1">
      <alignment horizontal="center" vertical="center"/>
    </xf>
    <xf numFmtId="0" fontId="9" fillId="4" borderId="1" xfId="2" applyNumberFormat="1" applyFont="1" applyFill="1" applyBorder="1" applyAlignment="1">
      <alignment horizontal="center" vertical="center"/>
    </xf>
    <xf numFmtId="0" fontId="8" fillId="0" borderId="11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3" fillId="5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3" fillId="6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1" fillId="2" borderId="1" xfId="0" applyFont="1" applyFill="1" applyBorder="1" applyAlignment="1">
      <alignment horizontal="center" vertical="center" wrapText="1"/>
    </xf>
    <xf numFmtId="9" fontId="14" fillId="0" borderId="1" xfId="0" applyNumberFormat="1" applyFont="1" applyBorder="1" applyAlignment="1">
      <alignment horizontal="center" vertical="center"/>
    </xf>
    <xf numFmtId="164" fontId="22" fillId="0" borderId="1" xfId="3" applyNumberFormat="1" applyFont="1" applyFill="1" applyBorder="1" applyAlignment="1">
      <alignment horizontal="center" vertical="center" wrapText="1"/>
    </xf>
    <xf numFmtId="3" fontId="22" fillId="0" borderId="1" xfId="3" applyNumberFormat="1" applyFont="1" applyFill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1" fontId="7" fillId="0" borderId="1" xfId="3" applyNumberFormat="1" applyFont="1" applyFill="1" applyBorder="1" applyAlignment="1">
      <alignment horizontal="center" vertical="center"/>
    </xf>
    <xf numFmtId="9" fontId="12" fillId="0" borderId="1" xfId="3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7" borderId="0" xfId="0" applyFont="1" applyFill="1" applyAlignment="1">
      <alignment horizontal="center" vertical="center"/>
    </xf>
    <xf numFmtId="0" fontId="7" fillId="7" borderId="0" xfId="0" applyFont="1" applyFill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9" fillId="4" borderId="4" xfId="2" applyNumberFormat="1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7" fillId="8" borderId="1" xfId="3" applyNumberFormat="1" applyFont="1" applyFill="1" applyBorder="1" applyAlignment="1">
      <alignment horizontal="center" vertical="center"/>
    </xf>
    <xf numFmtId="0" fontId="7" fillId="8" borderId="4" xfId="3" applyNumberFormat="1" applyFont="1" applyFill="1" applyBorder="1" applyAlignment="1">
      <alignment horizontal="center" vertical="center"/>
    </xf>
    <xf numFmtId="2" fontId="19" fillId="2" borderId="1" xfId="0" applyNumberFormat="1" applyFont="1" applyFill="1" applyBorder="1" applyAlignment="1">
      <alignment horizontal="center" vertical="center"/>
    </xf>
    <xf numFmtId="2" fontId="19" fillId="2" borderId="4" xfId="0" applyNumberFormat="1" applyFont="1" applyFill="1" applyBorder="1" applyAlignment="1">
      <alignment horizontal="center" vertical="center"/>
    </xf>
    <xf numFmtId="0" fontId="27" fillId="4" borderId="6" xfId="0" applyFont="1" applyFill="1" applyBorder="1" applyAlignment="1">
      <alignment horizontal="center" vertical="center"/>
    </xf>
    <xf numFmtId="0" fontId="12" fillId="0" borderId="0" xfId="0" applyFont="1" applyAlignment="1">
      <alignment horizontal="right" vertical="center" wrapText="1"/>
    </xf>
    <xf numFmtId="0" fontId="7" fillId="8" borderId="1" xfId="6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top" wrapText="1"/>
    </xf>
    <xf numFmtId="0" fontId="6" fillId="2" borderId="0" xfId="0" applyFont="1" applyFill="1" applyAlignment="1">
      <alignment horizontal="center" vertical="center"/>
    </xf>
    <xf numFmtId="0" fontId="7" fillId="2" borderId="1" xfId="3" applyNumberFormat="1" applyFont="1" applyFill="1" applyBorder="1" applyAlignment="1">
      <alignment horizontal="center" vertical="center"/>
    </xf>
    <xf numFmtId="0" fontId="7" fillId="2" borderId="4" xfId="3" applyNumberFormat="1" applyFont="1" applyFill="1" applyBorder="1" applyAlignment="1">
      <alignment horizontal="center" vertical="center"/>
    </xf>
    <xf numFmtId="0" fontId="7" fillId="2" borderId="1" xfId="6" applyNumberFormat="1" applyFont="1" applyFill="1" applyBorder="1" applyAlignment="1">
      <alignment horizontal="center" vertical="center"/>
    </xf>
    <xf numFmtId="1" fontId="7" fillId="2" borderId="1" xfId="3" applyNumberFormat="1" applyFont="1" applyFill="1" applyBorder="1" applyAlignment="1">
      <alignment horizontal="center" vertical="center"/>
    </xf>
    <xf numFmtId="0" fontId="3" fillId="7" borderId="0" xfId="0" applyFont="1" applyFill="1"/>
    <xf numFmtId="0" fontId="12" fillId="7" borderId="0" xfId="0" applyFont="1" applyFill="1" applyAlignment="1">
      <alignment horizontal="right" vertical="top" wrapText="1"/>
    </xf>
    <xf numFmtId="0" fontId="12" fillId="7" borderId="0" xfId="0" applyFont="1" applyFill="1" applyAlignment="1">
      <alignment horizontal="right" vertical="center" wrapText="1"/>
    </xf>
    <xf numFmtId="0" fontId="12" fillId="7" borderId="0" xfId="0" applyFont="1" applyFill="1" applyAlignment="1">
      <alignment horizontal="right" vertical="top"/>
    </xf>
    <xf numFmtId="0" fontId="3" fillId="5" borderId="11" xfId="0" applyFont="1" applyFill="1" applyBorder="1" applyAlignment="1">
      <alignment vertical="center"/>
    </xf>
    <xf numFmtId="0" fontId="3" fillId="6" borderId="11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7" borderId="0" xfId="0" applyFont="1" applyFill="1" applyBorder="1" applyAlignment="1">
      <alignment vertical="center"/>
    </xf>
    <xf numFmtId="0" fontId="3" fillId="7" borderId="0" xfId="0" applyFont="1" applyFill="1" applyBorder="1"/>
    <xf numFmtId="0" fontId="3" fillId="7" borderId="26" xfId="0" applyFont="1" applyFill="1" applyBorder="1"/>
    <xf numFmtId="0" fontId="3" fillId="7" borderId="8" xfId="0" applyFont="1" applyFill="1" applyBorder="1" applyAlignment="1">
      <alignment vertical="center"/>
    </xf>
    <xf numFmtId="0" fontId="3" fillId="7" borderId="8" xfId="0" applyFont="1" applyFill="1" applyBorder="1"/>
    <xf numFmtId="0" fontId="3" fillId="7" borderId="14" xfId="0" applyFont="1" applyFill="1" applyBorder="1"/>
    <xf numFmtId="0" fontId="15" fillId="0" borderId="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5" fillId="4" borderId="4" xfId="3" applyNumberFormat="1" applyFont="1" applyFill="1" applyBorder="1" applyAlignment="1">
      <alignment horizontal="center" vertical="center"/>
    </xf>
    <xf numFmtId="0" fontId="15" fillId="4" borderId="5" xfId="3" applyNumberFormat="1" applyFont="1" applyFill="1" applyBorder="1" applyAlignment="1">
      <alignment horizontal="center" vertical="center"/>
    </xf>
    <xf numFmtId="0" fontId="15" fillId="4" borderId="6" xfId="3" applyNumberFormat="1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164" fontId="26" fillId="4" borderId="15" xfId="6" applyNumberFormat="1" applyFont="1" applyFill="1" applyBorder="1" applyAlignment="1">
      <alignment horizontal="center" vertical="center" wrapText="1"/>
    </xf>
    <xf numFmtId="164" fontId="26" fillId="4" borderId="16" xfId="6" applyNumberFormat="1" applyFont="1" applyFill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15" fillId="0" borderId="13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3" fillId="7" borderId="0" xfId="0" applyFont="1" applyFill="1" applyBorder="1" applyAlignment="1">
      <alignment horizontal="center" vertical="center"/>
    </xf>
    <xf numFmtId="0" fontId="3" fillId="7" borderId="26" xfId="0" applyFont="1" applyFill="1" applyBorder="1" applyAlignment="1">
      <alignment horizontal="center" vertical="center"/>
    </xf>
    <xf numFmtId="0" fontId="12" fillId="7" borderId="4" xfId="0" applyFont="1" applyFill="1" applyBorder="1" applyAlignment="1">
      <alignment horizontal="center"/>
    </xf>
    <xf numFmtId="0" fontId="12" fillId="7" borderId="5" xfId="0" applyFont="1" applyFill="1" applyBorder="1" applyAlignment="1">
      <alignment horizontal="center"/>
    </xf>
    <xf numFmtId="0" fontId="12" fillId="7" borderId="6" xfId="0" applyFont="1" applyFill="1" applyBorder="1" applyAlignment="1">
      <alignment horizontal="center"/>
    </xf>
    <xf numFmtId="1" fontId="26" fillId="4" borderId="15" xfId="6" applyNumberFormat="1" applyFont="1" applyFill="1" applyBorder="1" applyAlignment="1">
      <alignment horizontal="center" vertical="center" wrapText="1"/>
    </xf>
    <xf numFmtId="1" fontId="26" fillId="4" borderId="16" xfId="6" applyNumberFormat="1" applyFont="1" applyFill="1" applyBorder="1" applyAlignment="1">
      <alignment horizontal="center" vertical="center" wrapText="1"/>
    </xf>
    <xf numFmtId="0" fontId="23" fillId="4" borderId="4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 vertical="center"/>
    </xf>
    <xf numFmtId="0" fontId="23" fillId="4" borderId="6" xfId="0" applyFont="1" applyFill="1" applyBorder="1" applyAlignment="1">
      <alignment horizontal="center" vertical="center"/>
    </xf>
    <xf numFmtId="9" fontId="25" fillId="0" borderId="9" xfId="2" applyNumberFormat="1" applyFont="1" applyFill="1" applyBorder="1" applyAlignment="1">
      <alignment horizontal="center" vertical="center"/>
    </xf>
    <xf numFmtId="9" fontId="25" fillId="0" borderId="0" xfId="2" applyNumberFormat="1" applyFont="1" applyFill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2" fillId="7" borderId="0" xfId="0" applyFont="1" applyFill="1" applyAlignment="1">
      <alignment horizontal="right" vertical="top" wrapText="1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 textRotation="90"/>
    </xf>
    <xf numFmtId="0" fontId="21" fillId="2" borderId="12" xfId="0" applyFont="1" applyFill="1" applyBorder="1" applyAlignment="1">
      <alignment horizontal="center" vertical="center" textRotation="90"/>
    </xf>
    <xf numFmtId="0" fontId="21" fillId="2" borderId="3" xfId="0" applyFont="1" applyFill="1" applyBorder="1" applyAlignment="1">
      <alignment horizontal="center" vertical="center" textRotation="90"/>
    </xf>
    <xf numFmtId="0" fontId="6" fillId="5" borderId="11" xfId="0" applyFont="1" applyFill="1" applyBorder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6" fillId="5" borderId="14" xfId="0" applyFont="1" applyFill="1" applyBorder="1" applyAlignment="1">
      <alignment horizontal="center" vertical="center"/>
    </xf>
    <xf numFmtId="0" fontId="19" fillId="2" borderId="17" xfId="0" applyFont="1" applyFill="1" applyBorder="1" applyAlignment="1">
      <alignment horizontal="center" vertical="center"/>
    </xf>
    <xf numFmtId="0" fontId="19" fillId="2" borderId="18" xfId="0" applyFont="1" applyFill="1" applyBorder="1" applyAlignment="1">
      <alignment horizontal="center" vertical="center"/>
    </xf>
    <xf numFmtId="0" fontId="19" fillId="2" borderId="19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right" vertical="top" wrapText="1"/>
    </xf>
  </cellXfs>
  <cellStyles count="11">
    <cellStyle name="FONS" xfId="4" xr:uid="{00000000-0005-0000-0000-000000000000}"/>
    <cellStyle name="Millares" xfId="2" builtinId="3"/>
    <cellStyle name="Millares 2" xfId="5" xr:uid="{00000000-0005-0000-0000-000002000000}"/>
    <cellStyle name="Millares 2 2" xfId="9" xr:uid="{03EBF089-87ED-4798-9A5B-3D60562D9F8A}"/>
    <cellStyle name="Millares 3" xfId="8" xr:uid="{11C103EC-8E6E-4E6D-9F9D-ADBDC7FE34FF}"/>
    <cellStyle name="Normal" xfId="0" builtinId="0"/>
    <cellStyle name="Normal 2" xfId="1" xr:uid="{00000000-0005-0000-0000-000004000000}"/>
    <cellStyle name="Normal 3" xfId="7" xr:uid="{00000000-0005-0000-0000-000005000000}"/>
    <cellStyle name="Normal 3 2" xfId="10" xr:uid="{51210014-8442-4D48-93B9-DC7E6A139CFB}"/>
    <cellStyle name="Porcentaje" xfId="3" builtinId="5"/>
    <cellStyle name="Porcentaje 2" xfId="6" xr:uid="{00000000-0005-0000-0000-000007000000}"/>
  </cellStyles>
  <dxfs count="32"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</dxfs>
  <tableStyles count="0" defaultTableStyle="TableStyleMedium2" defaultPivotStyle="PivotStyleLight16"/>
  <colors>
    <mruColors>
      <color rgb="FF950054"/>
      <color rgb="FF993366"/>
      <color rgb="FFE98BD7"/>
      <color rgb="FFD5007F"/>
      <color rgb="FF972958"/>
      <color rgb="FFFAE2F5"/>
      <color rgb="FFFF69C2"/>
      <color rgb="FFB8006E"/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312964</xdr:colOff>
      <xdr:row>0</xdr:row>
      <xdr:rowOff>68035</xdr:rowOff>
    </xdr:from>
    <xdr:to>
      <xdr:col>1</xdr:col>
      <xdr:colOff>1098246</xdr:colOff>
      <xdr:row>1</xdr:row>
      <xdr:rowOff>46264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4964" y="449035"/>
          <a:ext cx="1370389" cy="4953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312964</xdr:colOff>
      <xdr:row>0</xdr:row>
      <xdr:rowOff>68035</xdr:rowOff>
    </xdr:from>
    <xdr:to>
      <xdr:col>1</xdr:col>
      <xdr:colOff>1098246</xdr:colOff>
      <xdr:row>1</xdr:row>
      <xdr:rowOff>46264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0CC4837-7A3A-459F-A800-8F6B6D59D1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964" y="68035"/>
          <a:ext cx="1407582" cy="4925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79"/>
  <sheetViews>
    <sheetView tabSelected="1" topLeftCell="A24" zoomScale="70" zoomScaleNormal="70" zoomScaleSheetLayoutView="85" workbookViewId="0">
      <selection activeCell="V47" sqref="V47"/>
    </sheetView>
  </sheetViews>
  <sheetFormatPr baseColWidth="10" defaultColWidth="11.453125" defaultRowHeight="30" customHeight="1" x14ac:dyDescent="0.25"/>
  <cols>
    <col min="1" max="1" width="8.90625" style="1" customWidth="1"/>
    <col min="2" max="2" width="20.453125" style="1" customWidth="1"/>
    <col min="3" max="3" width="17.6328125" style="1" customWidth="1"/>
    <col min="4" max="4" width="21.6328125" style="1" customWidth="1"/>
    <col min="5" max="5" width="13.453125" style="1" bestFit="1" customWidth="1"/>
    <col min="6" max="6" width="10.36328125" style="1" bestFit="1" customWidth="1"/>
    <col min="7" max="7" width="24.26953125" style="1" customWidth="1"/>
    <col min="8" max="9" width="6.26953125" style="1" bestFit="1" customWidth="1"/>
    <col min="10" max="10" width="6.54296875" style="1" bestFit="1" customWidth="1"/>
    <col min="11" max="12" width="4.54296875" style="1" bestFit="1" customWidth="1"/>
    <col min="13" max="13" width="6.54296875" style="1" bestFit="1" customWidth="1"/>
    <col min="14" max="14" width="4.54296875" style="1" bestFit="1" customWidth="1"/>
    <col min="15" max="15" width="5.81640625" style="1" customWidth="1"/>
    <col min="16" max="16" width="7.1796875" style="1" customWidth="1"/>
    <col min="17" max="17" width="4.54296875" style="1" bestFit="1" customWidth="1"/>
    <col min="18" max="18" width="4.6328125" style="1" bestFit="1" customWidth="1"/>
    <col min="19" max="19" width="6.453125" style="1" customWidth="1"/>
    <col min="20" max="20" width="23.54296875" style="1" customWidth="1"/>
    <col min="21" max="16384" width="11.453125" style="1"/>
  </cols>
  <sheetData>
    <row r="1" spans="1:20" s="49" customFormat="1" ht="40.5" customHeight="1" x14ac:dyDescent="0.25">
      <c r="A1" s="111" t="s">
        <v>81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</row>
    <row r="2" spans="1:20" s="49" customFormat="1" ht="17.25" customHeight="1" x14ac:dyDescent="0.25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1" t="s">
        <v>85</v>
      </c>
    </row>
    <row r="3" spans="1:20" s="49" customFormat="1" ht="5.25" customHeight="1" x14ac:dyDescent="0.25">
      <c r="A3" s="50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</row>
    <row r="4" spans="1:20" ht="30" customHeight="1" x14ac:dyDescent="0.25">
      <c r="A4" s="112" t="s">
        <v>21</v>
      </c>
      <c r="B4" s="113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4"/>
    </row>
    <row r="5" spans="1:20" ht="5.25" customHeight="1" x14ac:dyDescent="0.25"/>
    <row r="6" spans="1:20" ht="18" customHeight="1" x14ac:dyDescent="0.25">
      <c r="A6" s="119" t="s">
        <v>6</v>
      </c>
      <c r="B6" s="116" t="s">
        <v>55</v>
      </c>
      <c r="C6" s="117"/>
      <c r="D6" s="117"/>
      <c r="E6" s="117"/>
      <c r="F6" s="117"/>
      <c r="G6" s="118"/>
      <c r="H6" s="25"/>
      <c r="I6" s="25"/>
      <c r="J6" s="25"/>
      <c r="K6" s="25"/>
      <c r="L6" s="25"/>
      <c r="M6" s="25"/>
      <c r="N6" s="25"/>
      <c r="O6" s="25"/>
      <c r="P6" s="124"/>
      <c r="Q6" s="125"/>
      <c r="R6" s="125"/>
      <c r="S6" s="125"/>
      <c r="T6" s="115" t="s">
        <v>13</v>
      </c>
    </row>
    <row r="7" spans="1:20" ht="15.5" x14ac:dyDescent="0.25">
      <c r="A7" s="120"/>
      <c r="B7" s="116" t="s">
        <v>10</v>
      </c>
      <c r="C7" s="118"/>
      <c r="D7" s="116" t="s">
        <v>11</v>
      </c>
      <c r="E7" s="117"/>
      <c r="F7" s="117"/>
      <c r="G7" s="118"/>
      <c r="H7" s="126" t="s">
        <v>86</v>
      </c>
      <c r="I7" s="127"/>
      <c r="J7" s="127"/>
      <c r="K7" s="127"/>
      <c r="L7" s="127"/>
      <c r="M7" s="127"/>
      <c r="N7" s="127"/>
      <c r="O7" s="128"/>
      <c r="P7" s="122" t="s">
        <v>87</v>
      </c>
      <c r="Q7" s="123"/>
      <c r="R7" s="123"/>
      <c r="S7" s="123"/>
      <c r="T7" s="115"/>
    </row>
    <row r="8" spans="1:20" s="2" customFormat="1" ht="15" customHeight="1" thickBot="1" x14ac:dyDescent="0.3">
      <c r="A8" s="121"/>
      <c r="B8" s="4" t="s">
        <v>15</v>
      </c>
      <c r="C8" s="4" t="s">
        <v>7</v>
      </c>
      <c r="D8" s="4" t="s">
        <v>9</v>
      </c>
      <c r="E8" s="14" t="s">
        <v>8</v>
      </c>
      <c r="F8" s="14" t="s">
        <v>12</v>
      </c>
      <c r="G8" s="14" t="s">
        <v>14</v>
      </c>
      <c r="H8" s="20" t="s">
        <v>0</v>
      </c>
      <c r="I8" s="20" t="s">
        <v>1</v>
      </c>
      <c r="J8" s="20" t="s">
        <v>56</v>
      </c>
      <c r="K8" s="20" t="s">
        <v>57</v>
      </c>
      <c r="L8" s="20" t="s">
        <v>58</v>
      </c>
      <c r="M8" s="20" t="s">
        <v>59</v>
      </c>
      <c r="N8" s="20" t="s">
        <v>60</v>
      </c>
      <c r="O8" s="20" t="s">
        <v>61</v>
      </c>
      <c r="P8" s="20" t="s">
        <v>2</v>
      </c>
      <c r="Q8" s="20" t="s">
        <v>3</v>
      </c>
      <c r="R8" s="20" t="s">
        <v>4</v>
      </c>
      <c r="S8" s="29" t="s">
        <v>5</v>
      </c>
      <c r="T8" s="115"/>
    </row>
    <row r="9" spans="1:20" s="2" customFormat="1" ht="14" customHeight="1" thickTop="1" x14ac:dyDescent="0.25">
      <c r="A9" s="79">
        <v>1</v>
      </c>
      <c r="B9" s="87" t="s">
        <v>45</v>
      </c>
      <c r="C9" s="109" t="s">
        <v>49</v>
      </c>
      <c r="D9" s="62" t="s">
        <v>50</v>
      </c>
      <c r="E9" s="98" t="s">
        <v>35</v>
      </c>
      <c r="F9" s="99"/>
      <c r="G9" s="100"/>
      <c r="H9" s="39">
        <v>396</v>
      </c>
      <c r="I9" s="39">
        <v>396</v>
      </c>
      <c r="J9" s="39">
        <v>396</v>
      </c>
      <c r="K9" s="39">
        <v>396</v>
      </c>
      <c r="L9" s="39">
        <v>396</v>
      </c>
      <c r="M9" s="39">
        <v>396</v>
      </c>
      <c r="N9" s="39">
        <v>396</v>
      </c>
      <c r="O9" s="39">
        <v>396</v>
      </c>
      <c r="P9" s="7">
        <v>396</v>
      </c>
      <c r="Q9" s="7">
        <v>396</v>
      </c>
      <c r="R9" s="7">
        <v>396</v>
      </c>
      <c r="S9" s="30">
        <v>396</v>
      </c>
      <c r="T9" s="75">
        <f>IFERROR((SUM(H9:S9)-SUM(H10:S10))/SUM(H9:S9),0)</f>
        <v>0.99368686868686873</v>
      </c>
    </row>
    <row r="10" spans="1:20" s="2" customFormat="1" ht="13.25" customHeight="1" x14ac:dyDescent="0.25">
      <c r="A10" s="80"/>
      <c r="B10" s="108"/>
      <c r="C10" s="110"/>
      <c r="D10" s="63"/>
      <c r="E10" s="72" t="s">
        <v>36</v>
      </c>
      <c r="F10" s="73"/>
      <c r="G10" s="74"/>
      <c r="H10" s="21">
        <f t="shared" ref="H10:S10" si="0">SUM(H11:H32)</f>
        <v>8</v>
      </c>
      <c r="I10" s="21">
        <f t="shared" si="0"/>
        <v>4</v>
      </c>
      <c r="J10" s="21">
        <f t="shared" si="0"/>
        <v>2</v>
      </c>
      <c r="K10" s="21">
        <f t="shared" si="0"/>
        <v>1</v>
      </c>
      <c r="L10" s="21">
        <f t="shared" si="0"/>
        <v>2</v>
      </c>
      <c r="M10" s="21">
        <f t="shared" si="0"/>
        <v>1</v>
      </c>
      <c r="N10" s="21">
        <f t="shared" si="0"/>
        <v>3</v>
      </c>
      <c r="O10" s="21">
        <f t="shared" si="0"/>
        <v>5</v>
      </c>
      <c r="P10" s="21">
        <f t="shared" si="0"/>
        <v>0</v>
      </c>
      <c r="Q10" s="21">
        <f t="shared" si="0"/>
        <v>1</v>
      </c>
      <c r="R10" s="21">
        <f t="shared" si="0"/>
        <v>1</v>
      </c>
      <c r="S10" s="31">
        <f t="shared" si="0"/>
        <v>2</v>
      </c>
      <c r="T10" s="76"/>
    </row>
    <row r="11" spans="1:20" s="2" customFormat="1" ht="14" customHeight="1" x14ac:dyDescent="0.25">
      <c r="A11" s="80"/>
      <c r="B11" s="108"/>
      <c r="C11" s="110"/>
      <c r="D11" s="63"/>
      <c r="E11" s="103" t="s">
        <v>26</v>
      </c>
      <c r="F11" s="101">
        <v>0.9</v>
      </c>
      <c r="G11" s="18" t="s">
        <v>37</v>
      </c>
      <c r="H11" s="45">
        <v>0</v>
      </c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v>0</v>
      </c>
      <c r="O11" s="45">
        <v>0</v>
      </c>
      <c r="P11" s="45">
        <v>0</v>
      </c>
      <c r="Q11" s="45">
        <v>0</v>
      </c>
      <c r="R11" s="45">
        <v>0</v>
      </c>
      <c r="S11" s="46">
        <v>1</v>
      </c>
      <c r="T11" s="76"/>
    </row>
    <row r="12" spans="1:20" s="2" customFormat="1" ht="14" customHeight="1" x14ac:dyDescent="0.25">
      <c r="A12" s="80"/>
      <c r="B12" s="108"/>
      <c r="C12" s="110"/>
      <c r="D12" s="63"/>
      <c r="E12" s="104"/>
      <c r="F12" s="102"/>
      <c r="G12" s="18" t="s">
        <v>38</v>
      </c>
      <c r="H12" s="45">
        <v>3</v>
      </c>
      <c r="I12" s="45">
        <v>3</v>
      </c>
      <c r="J12" s="45">
        <v>2</v>
      </c>
      <c r="K12" s="45">
        <v>0</v>
      </c>
      <c r="L12" s="45">
        <v>0</v>
      </c>
      <c r="M12" s="45">
        <v>0</v>
      </c>
      <c r="N12" s="45">
        <v>1</v>
      </c>
      <c r="O12" s="45">
        <v>1</v>
      </c>
      <c r="P12" s="45">
        <v>0</v>
      </c>
      <c r="Q12" s="45">
        <v>0</v>
      </c>
      <c r="R12" s="45">
        <v>0</v>
      </c>
      <c r="S12" s="45">
        <v>0</v>
      </c>
      <c r="T12" s="76"/>
    </row>
    <row r="13" spans="1:20" s="2" customFormat="1" ht="14" customHeight="1" x14ac:dyDescent="0.25">
      <c r="A13" s="80"/>
      <c r="B13" s="108"/>
      <c r="C13" s="110"/>
      <c r="D13" s="63"/>
      <c r="E13" s="104"/>
      <c r="F13" s="102"/>
      <c r="G13" s="18" t="s">
        <v>39</v>
      </c>
      <c r="H13" s="47">
        <v>1</v>
      </c>
      <c r="I13" s="45">
        <v>0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76"/>
    </row>
    <row r="14" spans="1:20" s="2" customFormat="1" ht="14" customHeight="1" x14ac:dyDescent="0.25">
      <c r="A14" s="80"/>
      <c r="B14" s="108"/>
      <c r="C14" s="110"/>
      <c r="D14" s="63"/>
      <c r="E14" s="104"/>
      <c r="F14" s="102"/>
      <c r="G14" s="18" t="s">
        <v>62</v>
      </c>
      <c r="H14" s="45">
        <v>0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1</v>
      </c>
      <c r="P14" s="45">
        <v>0</v>
      </c>
      <c r="Q14" s="45">
        <v>1</v>
      </c>
      <c r="R14" s="45">
        <v>1</v>
      </c>
      <c r="S14" s="45">
        <v>1</v>
      </c>
      <c r="T14" s="76"/>
    </row>
    <row r="15" spans="1:20" s="2" customFormat="1" ht="14" customHeight="1" x14ac:dyDescent="0.25">
      <c r="A15" s="80"/>
      <c r="B15" s="108"/>
      <c r="C15" s="110"/>
      <c r="D15" s="63"/>
      <c r="E15" s="104"/>
      <c r="F15" s="102"/>
      <c r="G15" s="18" t="s">
        <v>63</v>
      </c>
      <c r="H15" s="45">
        <v>0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76"/>
    </row>
    <row r="16" spans="1:20" s="2" customFormat="1" ht="14" customHeight="1" x14ac:dyDescent="0.25">
      <c r="A16" s="80"/>
      <c r="B16" s="108"/>
      <c r="C16" s="110"/>
      <c r="D16" s="63"/>
      <c r="E16" s="104"/>
      <c r="F16" s="102"/>
      <c r="G16" s="18" t="s">
        <v>64</v>
      </c>
      <c r="H16" s="45">
        <v>2</v>
      </c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v>1</v>
      </c>
      <c r="O16" s="45">
        <v>1</v>
      </c>
      <c r="P16" s="45">
        <v>0</v>
      </c>
      <c r="Q16" s="45">
        <v>0</v>
      </c>
      <c r="R16" s="45">
        <v>0</v>
      </c>
      <c r="S16" s="45">
        <v>0</v>
      </c>
      <c r="T16" s="76"/>
    </row>
    <row r="17" spans="1:20" s="2" customFormat="1" ht="14" customHeight="1" x14ac:dyDescent="0.25">
      <c r="A17" s="80"/>
      <c r="B17" s="108"/>
      <c r="C17" s="110"/>
      <c r="D17" s="63"/>
      <c r="E17" s="104"/>
      <c r="F17" s="102"/>
      <c r="G17" s="18" t="s">
        <v>65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76"/>
    </row>
    <row r="18" spans="1:20" s="2" customFormat="1" ht="14" customHeight="1" x14ac:dyDescent="0.25">
      <c r="A18" s="80"/>
      <c r="B18" s="108"/>
      <c r="C18" s="110"/>
      <c r="D18" s="63"/>
      <c r="E18" s="104"/>
      <c r="F18" s="102"/>
      <c r="G18" s="18" t="s">
        <v>66</v>
      </c>
      <c r="H18" s="45">
        <v>0</v>
      </c>
      <c r="I18" s="45">
        <v>1</v>
      </c>
      <c r="J18" s="45">
        <v>0</v>
      </c>
      <c r="K18" s="45">
        <v>0</v>
      </c>
      <c r="L18" s="45">
        <v>0</v>
      </c>
      <c r="M18" s="45">
        <v>0</v>
      </c>
      <c r="N18" s="45">
        <v>0</v>
      </c>
      <c r="O18" s="45">
        <v>1</v>
      </c>
      <c r="P18" s="45">
        <v>0</v>
      </c>
      <c r="Q18" s="45">
        <v>0</v>
      </c>
      <c r="R18" s="45">
        <v>0</v>
      </c>
      <c r="S18" s="45">
        <v>0</v>
      </c>
      <c r="T18" s="76"/>
    </row>
    <row r="19" spans="1:20" s="2" customFormat="1" ht="14" customHeight="1" x14ac:dyDescent="0.25">
      <c r="A19" s="80"/>
      <c r="B19" s="108"/>
      <c r="C19" s="110"/>
      <c r="D19" s="63"/>
      <c r="E19" s="104"/>
      <c r="F19" s="102"/>
      <c r="G19" s="18" t="s">
        <v>67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45">
        <v>0</v>
      </c>
      <c r="N19" s="45">
        <v>0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76"/>
    </row>
    <row r="20" spans="1:20" s="2" customFormat="1" ht="14" customHeight="1" x14ac:dyDescent="0.25">
      <c r="A20" s="80"/>
      <c r="B20" s="108"/>
      <c r="C20" s="110"/>
      <c r="D20" s="63"/>
      <c r="E20" s="104"/>
      <c r="F20" s="102"/>
      <c r="G20" s="18" t="s">
        <v>68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76"/>
    </row>
    <row r="21" spans="1:20" s="2" customFormat="1" ht="14" customHeight="1" x14ac:dyDescent="0.25">
      <c r="A21" s="80"/>
      <c r="B21" s="108"/>
      <c r="C21" s="110"/>
      <c r="D21" s="63"/>
      <c r="E21" s="104"/>
      <c r="F21" s="102"/>
      <c r="G21" s="18" t="s">
        <v>69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76"/>
    </row>
    <row r="22" spans="1:20" s="2" customFormat="1" ht="14" customHeight="1" x14ac:dyDescent="0.25">
      <c r="A22" s="80"/>
      <c r="B22" s="108"/>
      <c r="C22" s="110"/>
      <c r="D22" s="63"/>
      <c r="E22" s="104"/>
      <c r="F22" s="102"/>
      <c r="G22" s="18" t="s">
        <v>70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76"/>
    </row>
    <row r="23" spans="1:20" s="2" customFormat="1" ht="14" customHeight="1" x14ac:dyDescent="0.25">
      <c r="A23" s="80"/>
      <c r="B23" s="108"/>
      <c r="C23" s="110"/>
      <c r="D23" s="63"/>
      <c r="E23" s="104"/>
      <c r="F23" s="102"/>
      <c r="G23" s="18" t="s">
        <v>71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76"/>
    </row>
    <row r="24" spans="1:20" s="2" customFormat="1" ht="14" customHeight="1" x14ac:dyDescent="0.25">
      <c r="A24" s="80"/>
      <c r="B24" s="108"/>
      <c r="C24" s="110"/>
      <c r="D24" s="63"/>
      <c r="E24" s="104"/>
      <c r="F24" s="102"/>
      <c r="G24" s="18" t="s">
        <v>72</v>
      </c>
      <c r="H24" s="45">
        <v>1</v>
      </c>
      <c r="I24" s="45">
        <v>0</v>
      </c>
      <c r="J24" s="45">
        <v>0</v>
      </c>
      <c r="K24" s="45">
        <v>0</v>
      </c>
      <c r="L24" s="45">
        <v>0</v>
      </c>
      <c r="M24" s="45">
        <v>0</v>
      </c>
      <c r="N24" s="45">
        <v>0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76"/>
    </row>
    <row r="25" spans="1:20" s="2" customFormat="1" ht="14" customHeight="1" x14ac:dyDescent="0.25">
      <c r="A25" s="80"/>
      <c r="B25" s="108"/>
      <c r="C25" s="110"/>
      <c r="D25" s="63"/>
      <c r="E25" s="104"/>
      <c r="F25" s="102"/>
      <c r="G25" s="18" t="s">
        <v>73</v>
      </c>
      <c r="H25" s="45">
        <v>0</v>
      </c>
      <c r="I25" s="45">
        <v>0</v>
      </c>
      <c r="J25" s="45">
        <v>0</v>
      </c>
      <c r="K25" s="45">
        <v>0</v>
      </c>
      <c r="L25" s="45">
        <v>0</v>
      </c>
      <c r="M25" s="45">
        <v>0</v>
      </c>
      <c r="N25" s="45">
        <v>0</v>
      </c>
      <c r="O25" s="45">
        <v>0</v>
      </c>
      <c r="P25" s="45">
        <v>0</v>
      </c>
      <c r="Q25" s="45">
        <v>0</v>
      </c>
      <c r="R25" s="45">
        <v>0</v>
      </c>
      <c r="S25" s="45">
        <v>0</v>
      </c>
      <c r="T25" s="76"/>
    </row>
    <row r="26" spans="1:20" s="2" customFormat="1" ht="14" customHeight="1" x14ac:dyDescent="0.25">
      <c r="A26" s="80"/>
      <c r="B26" s="108"/>
      <c r="C26" s="110"/>
      <c r="D26" s="63"/>
      <c r="E26" s="104"/>
      <c r="F26" s="102"/>
      <c r="G26" s="18" t="s">
        <v>74</v>
      </c>
      <c r="H26" s="45">
        <v>0</v>
      </c>
      <c r="I26" s="45">
        <v>0</v>
      </c>
      <c r="J26" s="45">
        <v>0</v>
      </c>
      <c r="K26" s="45">
        <v>1</v>
      </c>
      <c r="L26" s="45">
        <v>1</v>
      </c>
      <c r="M26" s="45">
        <v>1</v>
      </c>
      <c r="N26" s="45">
        <v>1</v>
      </c>
      <c r="O26" s="45">
        <v>1</v>
      </c>
      <c r="P26" s="45">
        <v>0</v>
      </c>
      <c r="Q26" s="45">
        <v>0</v>
      </c>
      <c r="R26" s="45">
        <v>0</v>
      </c>
      <c r="S26" s="45">
        <v>0</v>
      </c>
      <c r="T26" s="76"/>
    </row>
    <row r="27" spans="1:20" s="2" customFormat="1" ht="14" customHeight="1" x14ac:dyDescent="0.25">
      <c r="A27" s="80"/>
      <c r="B27" s="108"/>
      <c r="C27" s="110"/>
      <c r="D27" s="63"/>
      <c r="E27" s="104"/>
      <c r="F27" s="102"/>
      <c r="G27" s="18" t="s">
        <v>75</v>
      </c>
      <c r="H27" s="45">
        <v>0</v>
      </c>
      <c r="I27" s="45">
        <v>0</v>
      </c>
      <c r="J27" s="45">
        <v>0</v>
      </c>
      <c r="K27" s="45">
        <v>0</v>
      </c>
      <c r="L27" s="45">
        <v>0</v>
      </c>
      <c r="M27" s="45">
        <v>0</v>
      </c>
      <c r="N27" s="45">
        <v>0</v>
      </c>
      <c r="O27" s="45">
        <v>0</v>
      </c>
      <c r="P27" s="45">
        <v>0</v>
      </c>
      <c r="Q27" s="45">
        <v>0</v>
      </c>
      <c r="R27" s="45">
        <v>0</v>
      </c>
      <c r="S27" s="45">
        <v>0</v>
      </c>
      <c r="T27" s="76"/>
    </row>
    <row r="28" spans="1:20" s="2" customFormat="1" ht="14" customHeight="1" x14ac:dyDescent="0.25">
      <c r="A28" s="80"/>
      <c r="B28" s="108"/>
      <c r="C28" s="110"/>
      <c r="D28" s="63"/>
      <c r="E28" s="104"/>
      <c r="F28" s="102"/>
      <c r="G28" s="18" t="s">
        <v>76</v>
      </c>
      <c r="H28" s="45">
        <v>0</v>
      </c>
      <c r="I28" s="45">
        <v>0</v>
      </c>
      <c r="J28" s="45">
        <v>0</v>
      </c>
      <c r="K28" s="45">
        <v>0</v>
      </c>
      <c r="L28" s="45">
        <v>0</v>
      </c>
      <c r="M28" s="45">
        <v>0</v>
      </c>
      <c r="N28" s="45">
        <v>0</v>
      </c>
      <c r="O28" s="45">
        <v>0</v>
      </c>
      <c r="P28" s="45">
        <v>0</v>
      </c>
      <c r="Q28" s="45">
        <v>0</v>
      </c>
      <c r="R28" s="45">
        <v>0</v>
      </c>
      <c r="S28" s="45">
        <v>0</v>
      </c>
      <c r="T28" s="76"/>
    </row>
    <row r="29" spans="1:20" s="2" customFormat="1" ht="14" customHeight="1" x14ac:dyDescent="0.25">
      <c r="A29" s="80"/>
      <c r="B29" s="108"/>
      <c r="C29" s="110"/>
      <c r="D29" s="63"/>
      <c r="E29" s="104"/>
      <c r="F29" s="102"/>
      <c r="G29" s="18" t="s">
        <v>77</v>
      </c>
      <c r="H29" s="45">
        <v>0</v>
      </c>
      <c r="I29" s="45">
        <v>0</v>
      </c>
      <c r="J29" s="45">
        <v>0</v>
      </c>
      <c r="K29" s="45">
        <v>0</v>
      </c>
      <c r="L29" s="45">
        <v>1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76"/>
    </row>
    <row r="30" spans="1:20" s="2" customFormat="1" ht="14" customHeight="1" x14ac:dyDescent="0.25">
      <c r="A30" s="80"/>
      <c r="B30" s="108"/>
      <c r="C30" s="110"/>
      <c r="D30" s="63"/>
      <c r="E30" s="104"/>
      <c r="F30" s="102"/>
      <c r="G30" s="18" t="s">
        <v>78</v>
      </c>
      <c r="H30" s="45">
        <v>1</v>
      </c>
      <c r="I30" s="45">
        <v>0</v>
      </c>
      <c r="J30" s="45">
        <v>0</v>
      </c>
      <c r="K30" s="45">
        <v>0</v>
      </c>
      <c r="L30" s="45">
        <v>0</v>
      </c>
      <c r="M30" s="45">
        <v>0</v>
      </c>
      <c r="N30" s="45">
        <v>0</v>
      </c>
      <c r="O30" s="45">
        <v>0</v>
      </c>
      <c r="P30" s="45">
        <v>0</v>
      </c>
      <c r="Q30" s="45">
        <v>0</v>
      </c>
      <c r="R30" s="45">
        <v>0</v>
      </c>
      <c r="S30" s="45">
        <v>0</v>
      </c>
      <c r="T30" s="76"/>
    </row>
    <row r="31" spans="1:20" s="2" customFormat="1" ht="14" customHeight="1" x14ac:dyDescent="0.25">
      <c r="A31" s="80"/>
      <c r="B31" s="108"/>
      <c r="C31" s="110"/>
      <c r="D31" s="63"/>
      <c r="E31" s="104"/>
      <c r="F31" s="102"/>
      <c r="G31" s="18" t="s">
        <v>79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45">
        <v>0</v>
      </c>
      <c r="N31" s="45">
        <v>0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76"/>
    </row>
    <row r="32" spans="1:20" s="2" customFormat="1" ht="14" customHeight="1" x14ac:dyDescent="0.25">
      <c r="A32" s="80"/>
      <c r="B32" s="108"/>
      <c r="C32" s="110"/>
      <c r="D32" s="63"/>
      <c r="E32" s="104"/>
      <c r="F32" s="102"/>
      <c r="G32" s="18" t="s">
        <v>80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  <c r="N32" s="45">
        <v>0</v>
      </c>
      <c r="O32" s="45">
        <v>0</v>
      </c>
      <c r="P32" s="45">
        <v>0</v>
      </c>
      <c r="Q32" s="45">
        <v>0</v>
      </c>
      <c r="R32" s="45">
        <v>0</v>
      </c>
      <c r="S32" s="45">
        <v>0</v>
      </c>
      <c r="T32" s="76"/>
    </row>
    <row r="33" spans="1:20" s="3" customFormat="1" ht="14.25" customHeight="1" thickBot="1" x14ac:dyDescent="0.3">
      <c r="A33" s="64"/>
      <c r="B33" s="65"/>
      <c r="C33" s="65"/>
      <c r="D33" s="65"/>
      <c r="E33" s="65"/>
      <c r="F33" s="65"/>
      <c r="G33" s="65"/>
      <c r="H33" s="105"/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32"/>
    </row>
    <row r="34" spans="1:20" s="3" customFormat="1" ht="14" customHeight="1" thickTop="1" x14ac:dyDescent="0.25">
      <c r="A34" s="89">
        <v>2</v>
      </c>
      <c r="B34" s="87" t="s">
        <v>22</v>
      </c>
      <c r="C34" s="106" t="s">
        <v>52</v>
      </c>
      <c r="D34" s="140" t="s">
        <v>51</v>
      </c>
      <c r="E34" s="67" t="s">
        <v>27</v>
      </c>
      <c r="F34" s="68"/>
      <c r="G34" s="69"/>
      <c r="H34" s="7">
        <v>517</v>
      </c>
      <c r="I34" s="7">
        <v>471</v>
      </c>
      <c r="J34" s="7">
        <v>0</v>
      </c>
      <c r="K34" s="7">
        <v>0</v>
      </c>
      <c r="L34" s="7">
        <v>0</v>
      </c>
      <c r="M34" s="7">
        <v>441</v>
      </c>
      <c r="N34" s="7">
        <v>0</v>
      </c>
      <c r="O34" s="7">
        <v>449</v>
      </c>
      <c r="P34" s="7">
        <v>0</v>
      </c>
      <c r="Q34" s="7">
        <v>0</v>
      </c>
      <c r="R34" s="7">
        <v>0</v>
      </c>
      <c r="S34" s="30">
        <v>0</v>
      </c>
      <c r="T34" s="75">
        <f>IFERROR(SUM(H35:S35)/SUM(H34:S34),0)</f>
        <v>0.99041533546325877</v>
      </c>
    </row>
    <row r="35" spans="1:20" s="3" customFormat="1" ht="33.5" customHeight="1" thickBot="1" x14ac:dyDescent="0.3">
      <c r="A35" s="138"/>
      <c r="B35" s="108"/>
      <c r="C35" s="107"/>
      <c r="D35" s="141"/>
      <c r="E35" s="6" t="s">
        <v>26</v>
      </c>
      <c r="F35" s="15">
        <v>0.98</v>
      </c>
      <c r="G35" s="16" t="s">
        <v>28</v>
      </c>
      <c r="H35" s="22">
        <v>504</v>
      </c>
      <c r="I35" s="22">
        <v>467</v>
      </c>
      <c r="J35" s="22">
        <v>0</v>
      </c>
      <c r="K35" s="22">
        <v>0</v>
      </c>
      <c r="L35" s="22">
        <v>0</v>
      </c>
      <c r="M35" s="22">
        <v>440</v>
      </c>
      <c r="N35" s="22">
        <v>0</v>
      </c>
      <c r="O35" s="22">
        <v>449</v>
      </c>
      <c r="P35" s="22">
        <v>0</v>
      </c>
      <c r="Q35" s="22">
        <v>0</v>
      </c>
      <c r="R35" s="22">
        <v>0</v>
      </c>
      <c r="S35" s="22">
        <v>0</v>
      </c>
      <c r="T35" s="76"/>
    </row>
    <row r="36" spans="1:20" s="3" customFormat="1" ht="28.5" customHeight="1" thickTop="1" x14ac:dyDescent="0.25">
      <c r="A36" s="138"/>
      <c r="B36" s="108"/>
      <c r="C36" s="142" t="s">
        <v>25</v>
      </c>
      <c r="D36" s="63" t="s">
        <v>84</v>
      </c>
      <c r="E36" s="67" t="s">
        <v>28</v>
      </c>
      <c r="F36" s="68"/>
      <c r="G36" s="69"/>
      <c r="H36" s="7">
        <v>504</v>
      </c>
      <c r="I36" s="7">
        <v>467</v>
      </c>
      <c r="J36" s="7">
        <v>0</v>
      </c>
      <c r="K36" s="7">
        <v>0</v>
      </c>
      <c r="L36" s="7">
        <v>0</v>
      </c>
      <c r="M36" s="7">
        <v>440</v>
      </c>
      <c r="N36" s="7">
        <v>0</v>
      </c>
      <c r="O36" s="7">
        <v>449</v>
      </c>
      <c r="P36" s="7">
        <v>0</v>
      </c>
      <c r="Q36" s="7">
        <v>0</v>
      </c>
      <c r="R36" s="7">
        <v>0</v>
      </c>
      <c r="S36" s="30">
        <v>0</v>
      </c>
      <c r="T36" s="96">
        <f>IFERROR(SUM(H37:S37)/SUM(H36:S36),0)</f>
        <v>98.212903225806457</v>
      </c>
    </row>
    <row r="37" spans="1:20" s="3" customFormat="1" ht="20" x14ac:dyDescent="0.25">
      <c r="A37" s="90"/>
      <c r="B37" s="88"/>
      <c r="C37" s="143"/>
      <c r="D37" s="139"/>
      <c r="E37" s="6" t="s">
        <v>26</v>
      </c>
      <c r="F37" s="6" t="s">
        <v>40</v>
      </c>
      <c r="G37" s="16" t="s">
        <v>29</v>
      </c>
      <c r="H37" s="22">
        <v>49524</v>
      </c>
      <c r="I37" s="22">
        <v>45851</v>
      </c>
      <c r="J37" s="22">
        <v>0</v>
      </c>
      <c r="K37" s="22">
        <v>0</v>
      </c>
      <c r="L37" s="22">
        <v>0</v>
      </c>
      <c r="M37" s="22">
        <v>43557</v>
      </c>
      <c r="N37" s="22">
        <v>0</v>
      </c>
      <c r="O37" s="22">
        <v>43744</v>
      </c>
      <c r="P37" s="22">
        <v>0</v>
      </c>
      <c r="Q37" s="22">
        <v>0</v>
      </c>
      <c r="R37" s="22">
        <v>0</v>
      </c>
      <c r="S37" s="22">
        <v>0</v>
      </c>
      <c r="T37" s="97"/>
    </row>
    <row r="38" spans="1:20" s="3" customFormat="1" ht="9" customHeight="1" thickBot="1" x14ac:dyDescent="0.3">
      <c r="A38" s="8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33"/>
    </row>
    <row r="39" spans="1:20" s="3" customFormat="1" ht="15" customHeight="1" thickTop="1" x14ac:dyDescent="0.25">
      <c r="A39" s="79">
        <v>3</v>
      </c>
      <c r="B39" s="87" t="s">
        <v>47</v>
      </c>
      <c r="C39" s="77" t="s">
        <v>41</v>
      </c>
      <c r="D39" s="62" t="s">
        <v>82</v>
      </c>
      <c r="E39" s="98" t="s">
        <v>83</v>
      </c>
      <c r="F39" s="99"/>
      <c r="G39" s="100"/>
      <c r="H39" s="39">
        <v>0</v>
      </c>
      <c r="I39" s="39">
        <v>0</v>
      </c>
      <c r="J39" s="39">
        <v>22</v>
      </c>
      <c r="K39" s="39">
        <v>0</v>
      </c>
      <c r="L39" s="39">
        <v>0</v>
      </c>
      <c r="M39" s="39">
        <v>22</v>
      </c>
      <c r="N39" s="39">
        <v>0</v>
      </c>
      <c r="O39" s="39">
        <v>0</v>
      </c>
      <c r="P39" s="7">
        <v>22</v>
      </c>
      <c r="Q39" s="7">
        <v>0</v>
      </c>
      <c r="R39" s="7">
        <v>0</v>
      </c>
      <c r="S39" s="30">
        <v>22</v>
      </c>
      <c r="T39" s="96">
        <f>IFERROR(SUM(H40:S40)/SUM(H39:S39),0)*10</f>
        <v>95.028409090909093</v>
      </c>
    </row>
    <row r="40" spans="1:20" s="3" customFormat="1" ht="15" customHeight="1" x14ac:dyDescent="0.25">
      <c r="A40" s="80"/>
      <c r="B40" s="108"/>
      <c r="C40" s="78"/>
      <c r="D40" s="63"/>
      <c r="E40" s="72" t="s">
        <v>42</v>
      </c>
      <c r="F40" s="73"/>
      <c r="G40" s="74"/>
      <c r="H40" s="37">
        <f t="shared" ref="H40:S40" si="1">SUM(H41:H62)</f>
        <v>0</v>
      </c>
      <c r="I40" s="37">
        <f t="shared" si="1"/>
        <v>0</v>
      </c>
      <c r="J40" s="37">
        <f t="shared" si="1"/>
        <v>216.37000000000006</v>
      </c>
      <c r="K40" s="37">
        <f t="shared" si="1"/>
        <v>0</v>
      </c>
      <c r="L40" s="37">
        <f t="shared" si="1"/>
        <v>0</v>
      </c>
      <c r="M40" s="37">
        <f t="shared" si="1"/>
        <v>214.80999999999997</v>
      </c>
      <c r="N40" s="37">
        <f t="shared" si="1"/>
        <v>0</v>
      </c>
      <c r="O40" s="37">
        <f t="shared" si="1"/>
        <v>0</v>
      </c>
      <c r="P40" s="37">
        <f t="shared" si="1"/>
        <v>203.44</v>
      </c>
      <c r="Q40" s="37">
        <f t="shared" si="1"/>
        <v>0</v>
      </c>
      <c r="R40" s="37">
        <f t="shared" si="1"/>
        <v>0</v>
      </c>
      <c r="S40" s="38">
        <f t="shared" si="1"/>
        <v>201.63000000000002</v>
      </c>
      <c r="T40" s="97"/>
    </row>
    <row r="41" spans="1:20" s="3" customFormat="1" ht="17" customHeight="1" x14ac:dyDescent="0.25">
      <c r="A41" s="80"/>
      <c r="B41" s="108"/>
      <c r="C41" s="78"/>
      <c r="D41" s="63"/>
      <c r="E41" s="70" t="s">
        <v>26</v>
      </c>
      <c r="F41" s="70" t="s">
        <v>40</v>
      </c>
      <c r="G41" s="18" t="s">
        <v>37</v>
      </c>
      <c r="H41" s="45">
        <v>0</v>
      </c>
      <c r="I41" s="45">
        <v>0</v>
      </c>
      <c r="J41" s="45">
        <v>9.9600000000000009</v>
      </c>
      <c r="K41" s="45">
        <v>0</v>
      </c>
      <c r="L41" s="45">
        <v>0</v>
      </c>
      <c r="M41" s="45">
        <v>9.9</v>
      </c>
      <c r="N41" s="45">
        <v>0</v>
      </c>
      <c r="O41" s="45">
        <v>0</v>
      </c>
      <c r="P41" s="45">
        <v>9.8699999999999992</v>
      </c>
      <c r="Q41" s="45">
        <v>0</v>
      </c>
      <c r="R41" s="45">
        <v>0</v>
      </c>
      <c r="S41" s="46">
        <v>9.8000000000000007</v>
      </c>
      <c r="T41" s="97"/>
    </row>
    <row r="42" spans="1:20" s="3" customFormat="1" ht="17" customHeight="1" x14ac:dyDescent="0.25">
      <c r="A42" s="80"/>
      <c r="B42" s="108"/>
      <c r="C42" s="78"/>
      <c r="D42" s="63"/>
      <c r="E42" s="71"/>
      <c r="F42" s="71"/>
      <c r="G42" s="18" t="s">
        <v>38</v>
      </c>
      <c r="H42" s="45">
        <v>0</v>
      </c>
      <c r="I42" s="45">
        <v>0</v>
      </c>
      <c r="J42" s="45">
        <v>9.75</v>
      </c>
      <c r="K42" s="45">
        <v>0</v>
      </c>
      <c r="L42" s="45">
        <v>0</v>
      </c>
      <c r="M42" s="45">
        <v>9.6</v>
      </c>
      <c r="N42" s="45">
        <v>0</v>
      </c>
      <c r="O42" s="45">
        <v>0</v>
      </c>
      <c r="P42" s="45">
        <v>9.7100000000000009</v>
      </c>
      <c r="Q42" s="45">
        <v>0</v>
      </c>
      <c r="R42" s="45">
        <v>0</v>
      </c>
      <c r="S42" s="45">
        <v>9.48</v>
      </c>
      <c r="T42" s="97"/>
    </row>
    <row r="43" spans="1:20" s="3" customFormat="1" ht="17" customHeight="1" x14ac:dyDescent="0.25">
      <c r="A43" s="80"/>
      <c r="B43" s="108"/>
      <c r="C43" s="78"/>
      <c r="D43" s="63"/>
      <c r="E43" s="71"/>
      <c r="F43" s="71"/>
      <c r="G43" s="18" t="s">
        <v>39</v>
      </c>
      <c r="H43" s="45">
        <v>0</v>
      </c>
      <c r="I43" s="45">
        <v>0</v>
      </c>
      <c r="J43" s="45">
        <v>9.2100000000000009</v>
      </c>
      <c r="K43" s="45">
        <v>0</v>
      </c>
      <c r="L43" s="45">
        <v>0</v>
      </c>
      <c r="M43" s="45">
        <v>9.0399999999999991</v>
      </c>
      <c r="N43" s="45">
        <v>0</v>
      </c>
      <c r="O43" s="45">
        <v>0</v>
      </c>
      <c r="P43" s="45">
        <v>8.93</v>
      </c>
      <c r="Q43" s="45">
        <v>0</v>
      </c>
      <c r="R43" s="45">
        <v>0</v>
      </c>
      <c r="S43" s="45">
        <v>8.93</v>
      </c>
      <c r="T43" s="97"/>
    </row>
    <row r="44" spans="1:20" s="3" customFormat="1" ht="17" customHeight="1" x14ac:dyDescent="0.25">
      <c r="A44" s="80"/>
      <c r="B44" s="108"/>
      <c r="C44" s="78"/>
      <c r="D44" s="63"/>
      <c r="E44" s="71"/>
      <c r="F44" s="71"/>
      <c r="G44" s="18" t="s">
        <v>62</v>
      </c>
      <c r="H44" s="45">
        <v>0</v>
      </c>
      <c r="I44" s="45">
        <v>0</v>
      </c>
      <c r="J44" s="45">
        <v>9.8699999999999992</v>
      </c>
      <c r="K44" s="45">
        <v>0</v>
      </c>
      <c r="L44" s="45">
        <v>0</v>
      </c>
      <c r="M44" s="45">
        <v>9.77</v>
      </c>
      <c r="N44" s="45">
        <v>0</v>
      </c>
      <c r="O44" s="45">
        <v>0</v>
      </c>
      <c r="P44" s="45">
        <v>9.77</v>
      </c>
      <c r="Q44" s="45">
        <v>0</v>
      </c>
      <c r="R44" s="45">
        <v>0</v>
      </c>
      <c r="S44" s="45">
        <v>9.75</v>
      </c>
      <c r="T44" s="97"/>
    </row>
    <row r="45" spans="1:20" s="3" customFormat="1" ht="17" customHeight="1" x14ac:dyDescent="0.25">
      <c r="A45" s="80"/>
      <c r="B45" s="108"/>
      <c r="C45" s="78"/>
      <c r="D45" s="63"/>
      <c r="E45" s="71"/>
      <c r="F45" s="71"/>
      <c r="G45" s="18" t="s">
        <v>63</v>
      </c>
      <c r="H45" s="45">
        <v>0</v>
      </c>
      <c r="I45" s="45">
        <v>0</v>
      </c>
      <c r="J45" s="45">
        <v>9.9700000000000006</v>
      </c>
      <c r="K45" s="45">
        <v>0</v>
      </c>
      <c r="L45" s="45">
        <v>0</v>
      </c>
      <c r="M45" s="45">
        <v>9.9499999999999993</v>
      </c>
      <c r="N45" s="45">
        <v>0</v>
      </c>
      <c r="O45" s="45">
        <v>0</v>
      </c>
      <c r="P45" s="45">
        <v>9.74</v>
      </c>
      <c r="Q45" s="45">
        <v>0</v>
      </c>
      <c r="R45" s="45">
        <v>0</v>
      </c>
      <c r="S45" s="45">
        <v>9.84</v>
      </c>
      <c r="T45" s="97"/>
    </row>
    <row r="46" spans="1:20" s="3" customFormat="1" ht="17" customHeight="1" x14ac:dyDescent="0.25">
      <c r="A46" s="80"/>
      <c r="B46" s="108"/>
      <c r="C46" s="78"/>
      <c r="D46" s="63"/>
      <c r="E46" s="71"/>
      <c r="F46" s="71"/>
      <c r="G46" s="18" t="s">
        <v>64</v>
      </c>
      <c r="H46" s="45">
        <v>0</v>
      </c>
      <c r="I46" s="45">
        <v>0</v>
      </c>
      <c r="J46" s="45">
        <v>9.61</v>
      </c>
      <c r="K46" s="45">
        <v>0</v>
      </c>
      <c r="L46" s="45">
        <v>0</v>
      </c>
      <c r="M46" s="45">
        <v>9.4700000000000006</v>
      </c>
      <c r="N46" s="45">
        <v>0</v>
      </c>
      <c r="O46" s="45">
        <v>0</v>
      </c>
      <c r="P46" s="45">
        <v>9.5399999999999991</v>
      </c>
      <c r="Q46" s="45">
        <v>0</v>
      </c>
      <c r="R46" s="45">
        <v>0</v>
      </c>
      <c r="S46" s="45">
        <v>9.82</v>
      </c>
      <c r="T46" s="97"/>
    </row>
    <row r="47" spans="1:20" s="3" customFormat="1" ht="17" customHeight="1" x14ac:dyDescent="0.25">
      <c r="A47" s="80"/>
      <c r="B47" s="108"/>
      <c r="C47" s="78"/>
      <c r="D47" s="63"/>
      <c r="E47" s="71"/>
      <c r="F47" s="71"/>
      <c r="G47" s="18" t="s">
        <v>65</v>
      </c>
      <c r="H47" s="45">
        <v>0</v>
      </c>
      <c r="I47" s="45">
        <v>0</v>
      </c>
      <c r="J47" s="45">
        <v>9.9700000000000006</v>
      </c>
      <c r="K47" s="45">
        <v>0</v>
      </c>
      <c r="L47" s="45">
        <v>0</v>
      </c>
      <c r="M47" s="45">
        <v>9.83</v>
      </c>
      <c r="N47" s="45">
        <v>0</v>
      </c>
      <c r="O47" s="45">
        <v>0</v>
      </c>
      <c r="P47" s="45">
        <v>9.98</v>
      </c>
      <c r="Q47" s="45">
        <v>0</v>
      </c>
      <c r="R47" s="45">
        <v>0</v>
      </c>
      <c r="S47" s="45">
        <v>9.9700000000000006</v>
      </c>
      <c r="T47" s="97"/>
    </row>
    <row r="48" spans="1:20" s="3" customFormat="1" ht="17" customHeight="1" x14ac:dyDescent="0.25">
      <c r="A48" s="80"/>
      <c r="B48" s="108"/>
      <c r="C48" s="78"/>
      <c r="D48" s="63"/>
      <c r="E48" s="71"/>
      <c r="F48" s="71"/>
      <c r="G48" s="18" t="s">
        <v>66</v>
      </c>
      <c r="H48" s="45">
        <v>0</v>
      </c>
      <c r="I48" s="45">
        <v>0</v>
      </c>
      <c r="J48" s="45">
        <v>9.94</v>
      </c>
      <c r="K48" s="45">
        <v>0</v>
      </c>
      <c r="L48" s="45">
        <v>0</v>
      </c>
      <c r="M48" s="45">
        <v>9.91</v>
      </c>
      <c r="N48" s="45">
        <v>0</v>
      </c>
      <c r="O48" s="45">
        <v>0</v>
      </c>
      <c r="P48" s="45">
        <v>9.8800000000000008</v>
      </c>
      <c r="Q48" s="45">
        <v>0</v>
      </c>
      <c r="R48" s="45">
        <v>0</v>
      </c>
      <c r="S48" s="45">
        <v>9.8800000000000008</v>
      </c>
      <c r="T48" s="97"/>
    </row>
    <row r="49" spans="1:20" s="3" customFormat="1" ht="17" customHeight="1" x14ac:dyDescent="0.25">
      <c r="A49" s="80"/>
      <c r="B49" s="108"/>
      <c r="C49" s="78"/>
      <c r="D49" s="63"/>
      <c r="E49" s="71"/>
      <c r="F49" s="71"/>
      <c r="G49" s="18" t="s">
        <v>67</v>
      </c>
      <c r="H49" s="45">
        <v>0</v>
      </c>
      <c r="I49" s="45">
        <v>0</v>
      </c>
      <c r="J49" s="45">
        <v>9.89</v>
      </c>
      <c r="K49" s="45">
        <v>0</v>
      </c>
      <c r="L49" s="45">
        <v>0</v>
      </c>
      <c r="M49" s="45">
        <v>9.7899999999999991</v>
      </c>
      <c r="N49" s="45">
        <v>0</v>
      </c>
      <c r="O49" s="45">
        <v>0</v>
      </c>
      <c r="P49" s="45">
        <v>9.64</v>
      </c>
      <c r="Q49" s="45">
        <v>0</v>
      </c>
      <c r="R49" s="45">
        <v>0</v>
      </c>
      <c r="S49" s="45">
        <v>9.42</v>
      </c>
      <c r="T49" s="97"/>
    </row>
    <row r="50" spans="1:20" s="3" customFormat="1" ht="17" customHeight="1" x14ac:dyDescent="0.25">
      <c r="A50" s="80"/>
      <c r="B50" s="108"/>
      <c r="C50" s="78"/>
      <c r="D50" s="63"/>
      <c r="E50" s="71"/>
      <c r="F50" s="71"/>
      <c r="G50" s="18" t="s">
        <v>68</v>
      </c>
      <c r="H50" s="45">
        <v>0</v>
      </c>
      <c r="I50" s="45">
        <v>0</v>
      </c>
      <c r="J50" s="45">
        <v>9.65</v>
      </c>
      <c r="K50" s="45">
        <v>0</v>
      </c>
      <c r="L50" s="45">
        <v>0</v>
      </c>
      <c r="M50" s="45">
        <v>9.58</v>
      </c>
      <c r="N50" s="45">
        <v>0</v>
      </c>
      <c r="O50" s="45">
        <v>0</v>
      </c>
      <c r="P50" s="45">
        <v>9.68</v>
      </c>
      <c r="Q50" s="45">
        <v>0</v>
      </c>
      <c r="R50" s="45">
        <v>0</v>
      </c>
      <c r="S50" s="45">
        <v>9.7899999999999991</v>
      </c>
      <c r="T50" s="97"/>
    </row>
    <row r="51" spans="1:20" s="3" customFormat="1" ht="17" customHeight="1" x14ac:dyDescent="0.25">
      <c r="A51" s="80"/>
      <c r="B51" s="108"/>
      <c r="C51" s="78"/>
      <c r="D51" s="63"/>
      <c r="E51" s="71"/>
      <c r="F51" s="71"/>
      <c r="G51" s="18" t="s">
        <v>69</v>
      </c>
      <c r="H51" s="45">
        <v>0</v>
      </c>
      <c r="I51" s="45">
        <v>0</v>
      </c>
      <c r="J51" s="45">
        <v>9.9</v>
      </c>
      <c r="K51" s="45">
        <v>0</v>
      </c>
      <c r="L51" s="45">
        <v>0</v>
      </c>
      <c r="M51" s="45">
        <v>9.89</v>
      </c>
      <c r="N51" s="45">
        <v>0</v>
      </c>
      <c r="O51" s="45">
        <v>0</v>
      </c>
      <c r="P51" s="45">
        <v>9.67</v>
      </c>
      <c r="Q51" s="45">
        <v>0</v>
      </c>
      <c r="R51" s="45">
        <v>0</v>
      </c>
      <c r="S51" s="45">
        <v>9.67</v>
      </c>
      <c r="T51" s="97"/>
    </row>
    <row r="52" spans="1:20" s="3" customFormat="1" ht="17" customHeight="1" x14ac:dyDescent="0.25">
      <c r="A52" s="80"/>
      <c r="B52" s="108"/>
      <c r="C52" s="78"/>
      <c r="D52" s="63"/>
      <c r="E52" s="71"/>
      <c r="F52" s="71"/>
      <c r="G52" s="18" t="s">
        <v>70</v>
      </c>
      <c r="H52" s="45">
        <v>0</v>
      </c>
      <c r="I52" s="45">
        <v>0</v>
      </c>
      <c r="J52" s="45">
        <v>9.91</v>
      </c>
      <c r="K52" s="45">
        <v>0</v>
      </c>
      <c r="L52" s="45">
        <v>0</v>
      </c>
      <c r="M52" s="45">
        <v>9.8699999999999992</v>
      </c>
      <c r="N52" s="45">
        <v>0</v>
      </c>
      <c r="O52" s="45">
        <v>0</v>
      </c>
      <c r="P52" s="45">
        <v>0</v>
      </c>
      <c r="Q52" s="45">
        <v>0</v>
      </c>
      <c r="R52" s="45">
        <v>0</v>
      </c>
      <c r="S52" s="45">
        <v>0</v>
      </c>
      <c r="T52" s="97"/>
    </row>
    <row r="53" spans="1:20" s="3" customFormat="1" ht="17" customHeight="1" x14ac:dyDescent="0.25">
      <c r="A53" s="80"/>
      <c r="B53" s="108"/>
      <c r="C53" s="78"/>
      <c r="D53" s="63"/>
      <c r="E53" s="71"/>
      <c r="F53" s="71"/>
      <c r="G53" s="18" t="s">
        <v>71</v>
      </c>
      <c r="H53" s="45">
        <v>0</v>
      </c>
      <c r="I53" s="45">
        <v>0</v>
      </c>
      <c r="J53" s="45">
        <v>9.9</v>
      </c>
      <c r="K53" s="45">
        <v>0</v>
      </c>
      <c r="L53" s="45">
        <v>0</v>
      </c>
      <c r="M53" s="45">
        <v>9.86</v>
      </c>
      <c r="N53" s="45">
        <v>0</v>
      </c>
      <c r="O53" s="45">
        <v>0</v>
      </c>
      <c r="P53" s="45">
        <v>9.85</v>
      </c>
      <c r="Q53" s="45">
        <v>0</v>
      </c>
      <c r="R53" s="45">
        <v>0</v>
      </c>
      <c r="S53" s="45">
        <v>9.6999999999999993</v>
      </c>
      <c r="T53" s="97"/>
    </row>
    <row r="54" spans="1:20" s="3" customFormat="1" ht="17" customHeight="1" x14ac:dyDescent="0.25">
      <c r="A54" s="80"/>
      <c r="B54" s="108"/>
      <c r="C54" s="78"/>
      <c r="D54" s="63"/>
      <c r="E54" s="71"/>
      <c r="F54" s="71"/>
      <c r="G54" s="18" t="s">
        <v>72</v>
      </c>
      <c r="H54" s="45">
        <v>0</v>
      </c>
      <c r="I54" s="45">
        <v>0</v>
      </c>
      <c r="J54" s="45">
        <v>9.9499999999999993</v>
      </c>
      <c r="K54" s="45">
        <v>0</v>
      </c>
      <c r="L54" s="45">
        <v>0</v>
      </c>
      <c r="M54" s="45">
        <v>9.94</v>
      </c>
      <c r="N54" s="45">
        <v>0</v>
      </c>
      <c r="O54" s="45">
        <v>0</v>
      </c>
      <c r="P54" s="45">
        <v>10</v>
      </c>
      <c r="Q54" s="45">
        <v>0</v>
      </c>
      <c r="R54" s="45">
        <v>0</v>
      </c>
      <c r="S54" s="45">
        <v>9.8000000000000007</v>
      </c>
      <c r="T54" s="97"/>
    </row>
    <row r="55" spans="1:20" s="3" customFormat="1" ht="17" customHeight="1" x14ac:dyDescent="0.25">
      <c r="A55" s="80"/>
      <c r="B55" s="108"/>
      <c r="C55" s="78"/>
      <c r="D55" s="63"/>
      <c r="E55" s="71"/>
      <c r="F55" s="71"/>
      <c r="G55" s="18" t="s">
        <v>73</v>
      </c>
      <c r="H55" s="45">
        <v>0</v>
      </c>
      <c r="I55" s="45">
        <v>0</v>
      </c>
      <c r="J55" s="45">
        <v>9.86</v>
      </c>
      <c r="K55" s="45">
        <v>0</v>
      </c>
      <c r="L55" s="45">
        <v>0</v>
      </c>
      <c r="M55" s="45">
        <v>9.86</v>
      </c>
      <c r="N55" s="45">
        <v>0</v>
      </c>
      <c r="O55" s="45">
        <v>0</v>
      </c>
      <c r="P55" s="45">
        <v>9.09</v>
      </c>
      <c r="Q55" s="45">
        <v>0</v>
      </c>
      <c r="R55" s="45">
        <v>0</v>
      </c>
      <c r="S55" s="45">
        <v>9.09</v>
      </c>
      <c r="T55" s="97"/>
    </row>
    <row r="56" spans="1:20" s="3" customFormat="1" ht="17" customHeight="1" x14ac:dyDescent="0.25">
      <c r="A56" s="80"/>
      <c r="B56" s="108"/>
      <c r="C56" s="78"/>
      <c r="D56" s="63"/>
      <c r="E56" s="71"/>
      <c r="F56" s="71"/>
      <c r="G56" s="18" t="s">
        <v>74</v>
      </c>
      <c r="H56" s="45">
        <v>0</v>
      </c>
      <c r="I56" s="45">
        <v>0</v>
      </c>
      <c r="J56" s="45">
        <v>9.9700000000000006</v>
      </c>
      <c r="K56" s="45">
        <v>0</v>
      </c>
      <c r="L56" s="45">
        <v>0</v>
      </c>
      <c r="M56" s="45">
        <v>9.94</v>
      </c>
      <c r="N56" s="45">
        <v>0</v>
      </c>
      <c r="O56" s="45">
        <v>0</v>
      </c>
      <c r="P56" s="45">
        <v>9.92</v>
      </c>
      <c r="Q56" s="45">
        <v>0</v>
      </c>
      <c r="R56" s="45">
        <v>0</v>
      </c>
      <c r="S56" s="45">
        <v>9.7100000000000009</v>
      </c>
      <c r="T56" s="97"/>
    </row>
    <row r="57" spans="1:20" s="3" customFormat="1" ht="17" customHeight="1" x14ac:dyDescent="0.25">
      <c r="A57" s="80"/>
      <c r="B57" s="108"/>
      <c r="C57" s="78"/>
      <c r="D57" s="63"/>
      <c r="E57" s="71"/>
      <c r="F57" s="71"/>
      <c r="G57" s="18" t="s">
        <v>75</v>
      </c>
      <c r="H57" s="45">
        <v>0</v>
      </c>
      <c r="I57" s="45">
        <v>0</v>
      </c>
      <c r="J57" s="45">
        <v>9.84</v>
      </c>
      <c r="K57" s="45">
        <v>0</v>
      </c>
      <c r="L57" s="45">
        <v>0</v>
      </c>
      <c r="M57" s="45">
        <v>9.68</v>
      </c>
      <c r="N57" s="45">
        <v>0</v>
      </c>
      <c r="O57" s="45">
        <v>0</v>
      </c>
      <c r="P57" s="45">
        <v>9.69</v>
      </c>
      <c r="Q57" s="45">
        <v>0</v>
      </c>
      <c r="R57" s="45">
        <v>0</v>
      </c>
      <c r="S57" s="45">
        <v>9.52</v>
      </c>
      <c r="T57" s="97"/>
    </row>
    <row r="58" spans="1:20" s="3" customFormat="1" ht="17" customHeight="1" x14ac:dyDescent="0.25">
      <c r="A58" s="80"/>
      <c r="B58" s="108"/>
      <c r="C58" s="78"/>
      <c r="D58" s="63"/>
      <c r="E58" s="71"/>
      <c r="F58" s="71"/>
      <c r="G58" s="18" t="s">
        <v>76</v>
      </c>
      <c r="H58" s="45">
        <v>0</v>
      </c>
      <c r="I58" s="45">
        <v>0</v>
      </c>
      <c r="J58" s="45">
        <v>9.81</v>
      </c>
      <c r="K58" s="45">
        <v>0</v>
      </c>
      <c r="L58" s="45">
        <v>0</v>
      </c>
      <c r="M58" s="45">
        <v>9.64</v>
      </c>
      <c r="N58" s="45">
        <v>0</v>
      </c>
      <c r="O58" s="45">
        <v>0</v>
      </c>
      <c r="P58" s="45">
        <v>9.2799999999999994</v>
      </c>
      <c r="Q58" s="45">
        <v>0</v>
      </c>
      <c r="R58" s="45">
        <v>0</v>
      </c>
      <c r="S58" s="45">
        <v>8.65</v>
      </c>
      <c r="T58" s="97"/>
    </row>
    <row r="59" spans="1:20" s="3" customFormat="1" ht="17" customHeight="1" x14ac:dyDescent="0.25">
      <c r="A59" s="80"/>
      <c r="B59" s="108"/>
      <c r="C59" s="78"/>
      <c r="D59" s="63"/>
      <c r="E59" s="71"/>
      <c r="F59" s="71"/>
      <c r="G59" s="18" t="s">
        <v>77</v>
      </c>
      <c r="H59" s="45">
        <v>0</v>
      </c>
      <c r="I59" s="45">
        <v>0</v>
      </c>
      <c r="J59" s="45">
        <v>10</v>
      </c>
      <c r="K59" s="45">
        <v>0</v>
      </c>
      <c r="L59" s="45">
        <v>0</v>
      </c>
      <c r="M59" s="45">
        <v>10</v>
      </c>
      <c r="N59" s="45">
        <v>0</v>
      </c>
      <c r="O59" s="45">
        <v>0</v>
      </c>
      <c r="P59" s="45">
        <v>10</v>
      </c>
      <c r="Q59" s="45">
        <v>0</v>
      </c>
      <c r="R59" s="45">
        <v>0</v>
      </c>
      <c r="S59" s="45">
        <v>10</v>
      </c>
      <c r="T59" s="97"/>
    </row>
    <row r="60" spans="1:20" s="3" customFormat="1" ht="17" customHeight="1" x14ac:dyDescent="0.25">
      <c r="A60" s="80"/>
      <c r="B60" s="108"/>
      <c r="C60" s="78"/>
      <c r="D60" s="63"/>
      <c r="E60" s="71"/>
      <c r="F60" s="71"/>
      <c r="G60" s="18" t="s">
        <v>78</v>
      </c>
      <c r="H60" s="45">
        <v>0</v>
      </c>
      <c r="I60" s="45">
        <v>0</v>
      </c>
      <c r="J60" s="45">
        <v>9.9600000000000009</v>
      </c>
      <c r="K60" s="45">
        <v>0</v>
      </c>
      <c r="L60" s="45">
        <v>0</v>
      </c>
      <c r="M60" s="45">
        <v>9.94</v>
      </c>
      <c r="N60" s="45">
        <v>0</v>
      </c>
      <c r="O60" s="45">
        <v>0</v>
      </c>
      <c r="P60" s="45">
        <v>9.9</v>
      </c>
      <c r="Q60" s="45">
        <v>0</v>
      </c>
      <c r="R60" s="45">
        <v>0</v>
      </c>
      <c r="S60" s="45">
        <v>9.86</v>
      </c>
      <c r="T60" s="97"/>
    </row>
    <row r="61" spans="1:20" s="3" customFormat="1" ht="17" customHeight="1" x14ac:dyDescent="0.25">
      <c r="A61" s="80"/>
      <c r="B61" s="108"/>
      <c r="C61" s="78"/>
      <c r="D61" s="63"/>
      <c r="E61" s="71"/>
      <c r="F61" s="71"/>
      <c r="G61" s="18" t="s">
        <v>79</v>
      </c>
      <c r="H61" s="45">
        <v>0</v>
      </c>
      <c r="I61" s="45">
        <v>0</v>
      </c>
      <c r="J61" s="45">
        <v>9.89</v>
      </c>
      <c r="K61" s="45">
        <v>0</v>
      </c>
      <c r="L61" s="45">
        <v>0</v>
      </c>
      <c r="M61" s="45">
        <v>9.9700000000000006</v>
      </c>
      <c r="N61" s="45">
        <v>0</v>
      </c>
      <c r="O61" s="45">
        <v>0</v>
      </c>
      <c r="P61" s="45">
        <v>9.7100000000000009</v>
      </c>
      <c r="Q61" s="45">
        <v>0</v>
      </c>
      <c r="R61" s="45">
        <v>0</v>
      </c>
      <c r="S61" s="45">
        <v>9.7100000000000009</v>
      </c>
      <c r="T61" s="97"/>
    </row>
    <row r="62" spans="1:20" s="3" customFormat="1" ht="17" customHeight="1" x14ac:dyDescent="0.25">
      <c r="A62" s="80"/>
      <c r="B62" s="108"/>
      <c r="C62" s="78"/>
      <c r="D62" s="63"/>
      <c r="E62" s="71"/>
      <c r="F62" s="71"/>
      <c r="G62" s="18" t="s">
        <v>80</v>
      </c>
      <c r="H62" s="45">
        <v>0</v>
      </c>
      <c r="I62" s="45">
        <v>0</v>
      </c>
      <c r="J62" s="45">
        <v>9.56</v>
      </c>
      <c r="K62" s="45">
        <v>0</v>
      </c>
      <c r="L62" s="45">
        <v>0</v>
      </c>
      <c r="M62" s="45">
        <v>9.3800000000000008</v>
      </c>
      <c r="N62" s="45">
        <v>0</v>
      </c>
      <c r="O62" s="45">
        <v>0</v>
      </c>
      <c r="P62" s="45">
        <v>9.59</v>
      </c>
      <c r="Q62" s="45">
        <v>0</v>
      </c>
      <c r="R62" s="45">
        <v>0</v>
      </c>
      <c r="S62" s="45">
        <v>9.24</v>
      </c>
      <c r="T62" s="97"/>
    </row>
    <row r="63" spans="1:20" s="3" customFormat="1" ht="9" customHeight="1" thickBot="1" x14ac:dyDescent="0.3">
      <c r="A63" s="64"/>
      <c r="B63" s="65"/>
      <c r="C63" s="65"/>
      <c r="D63" s="65"/>
      <c r="E63" s="65"/>
      <c r="F63" s="65"/>
      <c r="G63" s="65"/>
      <c r="H63" s="66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34"/>
    </row>
    <row r="64" spans="1:20" s="3" customFormat="1" ht="13.25" customHeight="1" thickTop="1" x14ac:dyDescent="0.25">
      <c r="A64" s="89">
        <v>4</v>
      </c>
      <c r="B64" s="87" t="s">
        <v>23</v>
      </c>
      <c r="C64" s="85" t="s">
        <v>30</v>
      </c>
      <c r="D64" s="83" t="s">
        <v>53</v>
      </c>
      <c r="E64" s="98" t="s">
        <v>32</v>
      </c>
      <c r="F64" s="99"/>
      <c r="G64" s="100"/>
      <c r="H64" s="39">
        <v>0</v>
      </c>
      <c r="I64" s="39">
        <v>0</v>
      </c>
      <c r="J64" s="39">
        <v>0</v>
      </c>
      <c r="K64" s="39">
        <v>0</v>
      </c>
      <c r="L64" s="39">
        <v>0</v>
      </c>
      <c r="M64" s="39">
        <v>0</v>
      </c>
      <c r="N64" s="39">
        <v>0</v>
      </c>
      <c r="O64" s="39">
        <v>0</v>
      </c>
      <c r="P64" s="7">
        <v>0</v>
      </c>
      <c r="Q64" s="7">
        <v>0</v>
      </c>
      <c r="R64" s="7">
        <v>0</v>
      </c>
      <c r="S64" s="30">
        <v>0</v>
      </c>
      <c r="T64" s="75">
        <f>IFERROR(SUM(H65:S65)/SUM(H64:S64),1)</f>
        <v>1</v>
      </c>
    </row>
    <row r="65" spans="1:20" s="3" customFormat="1" ht="36" customHeight="1" x14ac:dyDescent="0.25">
      <c r="A65" s="90"/>
      <c r="B65" s="88"/>
      <c r="C65" s="86"/>
      <c r="D65" s="84"/>
      <c r="E65" s="6" t="s">
        <v>31</v>
      </c>
      <c r="F65" s="23">
        <v>1</v>
      </c>
      <c r="G65" s="17" t="s">
        <v>34</v>
      </c>
      <c r="H65" s="22">
        <v>0</v>
      </c>
      <c r="I65" s="22">
        <v>0</v>
      </c>
      <c r="J65" s="22">
        <v>0</v>
      </c>
      <c r="K65" s="22">
        <v>0</v>
      </c>
      <c r="L65" s="22">
        <v>0</v>
      </c>
      <c r="M65" s="22">
        <v>0</v>
      </c>
      <c r="N65" s="22">
        <v>0</v>
      </c>
      <c r="O65" s="22">
        <v>0</v>
      </c>
      <c r="P65" s="48">
        <v>0</v>
      </c>
      <c r="Q65" s="48">
        <v>0</v>
      </c>
      <c r="R65" s="48">
        <v>0</v>
      </c>
      <c r="S65" s="48">
        <v>0</v>
      </c>
      <c r="T65" s="76"/>
    </row>
    <row r="66" spans="1:20" s="3" customFormat="1" ht="9" customHeight="1" thickBot="1" x14ac:dyDescent="0.3">
      <c r="A66" s="64"/>
      <c r="B66" s="65"/>
      <c r="C66" s="65"/>
      <c r="D66" s="65"/>
      <c r="E66" s="65"/>
      <c r="F66" s="65"/>
      <c r="G66" s="65"/>
      <c r="H66" s="24"/>
      <c r="I66" s="24"/>
      <c r="J66" s="24"/>
      <c r="K66" s="24"/>
      <c r="L66" s="24"/>
      <c r="M66" s="24"/>
      <c r="N66" s="24"/>
      <c r="O66" s="24"/>
      <c r="P66" s="19"/>
      <c r="Q66" s="19"/>
      <c r="R66" s="19"/>
      <c r="S66" s="19"/>
      <c r="T66" s="34"/>
    </row>
    <row r="67" spans="1:20" s="3" customFormat="1" ht="15" customHeight="1" thickTop="1" x14ac:dyDescent="0.25">
      <c r="A67" s="79">
        <v>5</v>
      </c>
      <c r="B67" s="87" t="s">
        <v>46</v>
      </c>
      <c r="C67" s="85" t="s">
        <v>43</v>
      </c>
      <c r="D67" s="83" t="s">
        <v>54</v>
      </c>
      <c r="E67" s="98" t="s">
        <v>33</v>
      </c>
      <c r="F67" s="99"/>
      <c r="G67" s="100"/>
      <c r="H67" s="39">
        <v>0</v>
      </c>
      <c r="I67" s="39">
        <v>0</v>
      </c>
      <c r="J67" s="39">
        <v>1</v>
      </c>
      <c r="K67" s="39">
        <v>0</v>
      </c>
      <c r="L67" s="39">
        <v>0</v>
      </c>
      <c r="M67" s="39">
        <v>0</v>
      </c>
      <c r="N67" s="39">
        <v>0</v>
      </c>
      <c r="O67" s="39">
        <v>0</v>
      </c>
      <c r="P67" s="7">
        <v>0</v>
      </c>
      <c r="Q67" s="7">
        <v>0</v>
      </c>
      <c r="R67" s="7">
        <v>0</v>
      </c>
      <c r="S67" s="30">
        <v>0</v>
      </c>
      <c r="T67" s="75">
        <f>IFERROR((SUM(H68:S68)/SUM(H67:S67)),0)</f>
        <v>1</v>
      </c>
    </row>
    <row r="68" spans="1:20" s="3" customFormat="1" ht="36" customHeight="1" x14ac:dyDescent="0.25">
      <c r="A68" s="144"/>
      <c r="B68" s="88"/>
      <c r="C68" s="86"/>
      <c r="D68" s="84"/>
      <c r="E68" s="6" t="s">
        <v>48</v>
      </c>
      <c r="F68" s="23">
        <v>1</v>
      </c>
      <c r="G68" s="17" t="s">
        <v>34</v>
      </c>
      <c r="H68" s="22">
        <v>0</v>
      </c>
      <c r="I68" s="22">
        <v>0</v>
      </c>
      <c r="J68" s="22">
        <v>1</v>
      </c>
      <c r="K68" s="22">
        <v>0</v>
      </c>
      <c r="L68" s="22">
        <v>0</v>
      </c>
      <c r="M68" s="22">
        <v>0</v>
      </c>
      <c r="N68" s="22">
        <v>0</v>
      </c>
      <c r="O68" s="22">
        <v>0</v>
      </c>
      <c r="P68" s="48">
        <v>0</v>
      </c>
      <c r="Q68" s="48">
        <v>0</v>
      </c>
      <c r="R68" s="48">
        <v>0</v>
      </c>
      <c r="S68" s="48">
        <v>0</v>
      </c>
      <c r="T68" s="76"/>
    </row>
    <row r="69" spans="1:20" ht="30" customHeight="1" x14ac:dyDescent="0.25">
      <c r="A69" s="49"/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</row>
    <row r="70" spans="1:20" ht="30" customHeight="1" x14ac:dyDescent="0.3">
      <c r="A70" s="49"/>
      <c r="B70" s="49"/>
      <c r="C70" s="49"/>
      <c r="D70" s="49"/>
      <c r="E70" s="49"/>
      <c r="F70" s="93" t="s">
        <v>44</v>
      </c>
      <c r="G70" s="94"/>
      <c r="H70" s="94"/>
      <c r="I70" s="94"/>
      <c r="J70" s="94"/>
      <c r="K70" s="94"/>
      <c r="L70" s="94"/>
      <c r="M70" s="94"/>
      <c r="N70" s="95"/>
      <c r="O70" s="49"/>
      <c r="P70" s="49"/>
      <c r="Q70" s="49"/>
      <c r="R70" s="49"/>
      <c r="S70" s="49"/>
      <c r="T70" s="49"/>
    </row>
    <row r="71" spans="1:20" ht="30" customHeight="1" x14ac:dyDescent="0.25">
      <c r="A71" s="49"/>
      <c r="B71" s="49"/>
      <c r="C71" s="49"/>
      <c r="D71" s="49"/>
      <c r="E71" s="49"/>
      <c r="F71" s="53"/>
      <c r="G71" s="91" t="s">
        <v>24</v>
      </c>
      <c r="H71" s="91"/>
      <c r="I71" s="91"/>
      <c r="J71" s="91"/>
      <c r="K71" s="91"/>
      <c r="L71" s="91"/>
      <c r="M71" s="91"/>
      <c r="N71" s="92"/>
    </row>
    <row r="72" spans="1:20" ht="30" customHeight="1" x14ac:dyDescent="0.25">
      <c r="A72" s="49"/>
      <c r="B72" s="49"/>
      <c r="C72" s="49"/>
      <c r="D72" s="49"/>
      <c r="E72" s="49"/>
      <c r="F72" s="54"/>
      <c r="G72" s="56" t="s">
        <v>88</v>
      </c>
      <c r="H72" s="56"/>
      <c r="I72" s="57"/>
      <c r="J72" s="57"/>
      <c r="K72" s="57"/>
      <c r="L72" s="57"/>
      <c r="M72" s="57"/>
      <c r="N72" s="58"/>
    </row>
    <row r="73" spans="1:20" ht="30.75" customHeight="1" x14ac:dyDescent="0.25">
      <c r="A73" s="49"/>
      <c r="B73" s="49"/>
      <c r="C73" s="49"/>
      <c r="D73" s="49"/>
      <c r="E73" s="49"/>
      <c r="F73" s="55"/>
      <c r="G73" s="59" t="s">
        <v>16</v>
      </c>
      <c r="H73" s="59"/>
      <c r="I73" s="60"/>
      <c r="J73" s="60"/>
      <c r="K73" s="60"/>
      <c r="L73" s="60"/>
      <c r="M73" s="60"/>
      <c r="N73" s="61"/>
    </row>
    <row r="74" spans="1:20" ht="23.25" customHeight="1" thickBot="1" x14ac:dyDescent="0.3">
      <c r="A74" s="49"/>
      <c r="B74" s="49"/>
      <c r="C74" s="49"/>
      <c r="D74" s="49"/>
      <c r="E74" s="49"/>
    </row>
    <row r="75" spans="1:20" ht="16.5" thickTop="1" thickBot="1" x14ac:dyDescent="0.3">
      <c r="A75" s="81" t="s">
        <v>18</v>
      </c>
      <c r="B75" s="81"/>
      <c r="C75" s="81"/>
      <c r="D75" s="81"/>
      <c r="E75" s="81"/>
      <c r="F75" s="81"/>
      <c r="G75" s="81"/>
      <c r="H75" s="81"/>
      <c r="I75" s="81"/>
      <c r="J75" s="81"/>
      <c r="K75" s="81"/>
      <c r="L75" s="82"/>
      <c r="M75" s="27"/>
      <c r="N75" s="27"/>
      <c r="O75" s="27"/>
    </row>
    <row r="76" spans="1:20" ht="16.5" thickTop="1" thickBot="1" x14ac:dyDescent="0.3">
      <c r="A76" s="129" t="s">
        <v>19</v>
      </c>
      <c r="B76" s="129"/>
      <c r="C76" s="129"/>
      <c r="D76" s="129"/>
      <c r="E76" s="129"/>
      <c r="F76" s="130"/>
      <c r="G76" s="131" t="s">
        <v>20</v>
      </c>
      <c r="H76" s="129"/>
      <c r="I76" s="129"/>
      <c r="J76" s="129"/>
      <c r="K76" s="129"/>
      <c r="L76" s="130"/>
      <c r="M76" s="27"/>
      <c r="N76" s="27"/>
      <c r="O76" s="27"/>
    </row>
    <row r="77" spans="1:20" ht="15" customHeight="1" thickTop="1" x14ac:dyDescent="0.25">
      <c r="A77" s="132"/>
      <c r="B77" s="133"/>
      <c r="C77" s="133"/>
      <c r="D77" s="133"/>
      <c r="E77" s="133"/>
      <c r="F77" s="134"/>
      <c r="G77" s="132"/>
      <c r="H77" s="133"/>
      <c r="I77" s="133"/>
      <c r="J77" s="133"/>
      <c r="K77" s="133"/>
      <c r="L77" s="134"/>
      <c r="M77" s="28"/>
      <c r="N77" s="28"/>
      <c r="O77" s="28"/>
    </row>
    <row r="78" spans="1:20" ht="69.75" customHeight="1" thickBot="1" x14ac:dyDescent="0.3">
      <c r="A78" s="135"/>
      <c r="B78" s="136"/>
      <c r="C78" s="136"/>
      <c r="D78" s="136"/>
      <c r="E78" s="136"/>
      <c r="F78" s="137"/>
      <c r="G78" s="135"/>
      <c r="H78" s="136"/>
      <c r="I78" s="136"/>
      <c r="J78" s="136"/>
      <c r="K78" s="136"/>
      <c r="L78" s="137"/>
      <c r="M78" s="26"/>
      <c r="N78" s="26"/>
      <c r="O78" s="26"/>
    </row>
    <row r="79" spans="1:20" ht="30" customHeight="1" thickTop="1" x14ac:dyDescent="0.25"/>
  </sheetData>
  <mergeCells count="60">
    <mergeCell ref="A76:F76"/>
    <mergeCell ref="G76:L76"/>
    <mergeCell ref="A77:F78"/>
    <mergeCell ref="G77:L78"/>
    <mergeCell ref="A34:A37"/>
    <mergeCell ref="D36:D37"/>
    <mergeCell ref="E34:G34"/>
    <mergeCell ref="E67:G67"/>
    <mergeCell ref="E39:G39"/>
    <mergeCell ref="D34:D35"/>
    <mergeCell ref="C36:C37"/>
    <mergeCell ref="B34:B37"/>
    <mergeCell ref="B39:B62"/>
    <mergeCell ref="A67:A68"/>
    <mergeCell ref="B67:B68"/>
    <mergeCell ref="C67:C68"/>
    <mergeCell ref="A1:T1"/>
    <mergeCell ref="A4:T4"/>
    <mergeCell ref="T6:T8"/>
    <mergeCell ref="D7:G7"/>
    <mergeCell ref="A6:A8"/>
    <mergeCell ref="B6:G6"/>
    <mergeCell ref="B7:C7"/>
    <mergeCell ref="P7:S7"/>
    <mergeCell ref="P6:S6"/>
    <mergeCell ref="H7:O7"/>
    <mergeCell ref="T36:T37"/>
    <mergeCell ref="E64:G64"/>
    <mergeCell ref="T64:T65"/>
    <mergeCell ref="T39:T62"/>
    <mergeCell ref="E9:G9"/>
    <mergeCell ref="T9:T32"/>
    <mergeCell ref="F11:F32"/>
    <mergeCell ref="E11:E32"/>
    <mergeCell ref="E10:G10"/>
    <mergeCell ref="A33:S33"/>
    <mergeCell ref="C34:C35"/>
    <mergeCell ref="T34:T35"/>
    <mergeCell ref="D39:D62"/>
    <mergeCell ref="A9:A32"/>
    <mergeCell ref="B9:B32"/>
    <mergeCell ref="C9:C32"/>
    <mergeCell ref="T67:T68"/>
    <mergeCell ref="C39:C62"/>
    <mergeCell ref="A39:A62"/>
    <mergeCell ref="A75:L75"/>
    <mergeCell ref="A66:G66"/>
    <mergeCell ref="D64:D65"/>
    <mergeCell ref="C64:C65"/>
    <mergeCell ref="B64:B65"/>
    <mergeCell ref="A64:A65"/>
    <mergeCell ref="D67:D68"/>
    <mergeCell ref="G71:N71"/>
    <mergeCell ref="F70:N70"/>
    <mergeCell ref="D9:D32"/>
    <mergeCell ref="A63:S63"/>
    <mergeCell ref="E36:G36"/>
    <mergeCell ref="F41:F62"/>
    <mergeCell ref="E41:E62"/>
    <mergeCell ref="E40:G40"/>
  </mergeCells>
  <phoneticPr fontId="22" type="noConversion"/>
  <conditionalFormatting sqref="H35:S35">
    <cfRule type="colorScale" priority="7">
      <colorScale>
        <cfvo type="num" val="$P$64"/>
        <cfvo type="num" val="$P$64"/>
        <color rgb="FFE98BD7"/>
        <color rgb="FF950054"/>
      </colorScale>
    </cfRule>
    <cfRule type="colorScale" priority="8">
      <colorScale>
        <cfvo type="num" val="&quot;&lt;$H$27&quot;"/>
        <cfvo type="num" val="$P$64"/>
        <color rgb="FFE98BD7"/>
        <color rgb="FF950054"/>
      </colorScale>
    </cfRule>
    <cfRule type="colorScale" priority="9">
      <colorScale>
        <cfvo type="num" val="&quot;&lt;$H$27&quot;"/>
        <cfvo type="num" val="$P$64"/>
        <color rgb="FFFF7128"/>
        <color rgb="FF950054"/>
      </colorScale>
    </cfRule>
  </conditionalFormatting>
  <conditionalFormatting sqref="H37:S37">
    <cfRule type="colorScale" priority="4">
      <colorScale>
        <cfvo type="num" val="$P$64"/>
        <cfvo type="num" val="$P$64"/>
        <color rgb="FFE98BD7"/>
        <color rgb="FF950054"/>
      </colorScale>
    </cfRule>
    <cfRule type="colorScale" priority="5">
      <colorScale>
        <cfvo type="num" val="&quot;&lt;$H$27&quot;"/>
        <cfvo type="num" val="$P$64"/>
        <color rgb="FFE98BD7"/>
        <color rgb="FF950054"/>
      </colorScale>
    </cfRule>
    <cfRule type="colorScale" priority="6">
      <colorScale>
        <cfvo type="num" val="&quot;&lt;$H$27&quot;"/>
        <cfvo type="num" val="$P$64"/>
        <color rgb="FFFF7128"/>
        <color rgb="FF950054"/>
      </colorScale>
    </cfRule>
  </conditionalFormatting>
  <conditionalFormatting sqref="H65:S65">
    <cfRule type="colorScale" priority="32">
      <colorScale>
        <cfvo type="num" val="$P$64"/>
        <cfvo type="num" val="$P$64"/>
        <color rgb="FFE98BD7"/>
        <color rgb="FF950054"/>
      </colorScale>
    </cfRule>
    <cfRule type="colorScale" priority="33">
      <colorScale>
        <cfvo type="num" val="&quot;&lt;$H$27&quot;"/>
        <cfvo type="num" val="$P$64"/>
        <color rgb="FFE98BD7"/>
        <color rgb="FF950054"/>
      </colorScale>
    </cfRule>
    <cfRule type="colorScale" priority="34">
      <colorScale>
        <cfvo type="num" val="&quot;&lt;$H$27&quot;"/>
        <cfvo type="num" val="$P$64"/>
        <color rgb="FFFF7128"/>
        <color rgb="FF950054"/>
      </colorScale>
    </cfRule>
  </conditionalFormatting>
  <conditionalFormatting sqref="H68:S68">
    <cfRule type="colorScale" priority="10">
      <colorScale>
        <cfvo type="num" val="$P$64"/>
        <cfvo type="num" val="$P$64"/>
        <color rgb="FFE98BD7"/>
        <color rgb="FF950054"/>
      </colorScale>
    </cfRule>
    <cfRule type="colorScale" priority="11">
      <colorScale>
        <cfvo type="num" val="&quot;&lt;$H$27&quot;"/>
        <cfvo type="num" val="$P$64"/>
        <color rgb="FFE98BD7"/>
        <color rgb="FF950054"/>
      </colorScale>
    </cfRule>
    <cfRule type="colorScale" priority="12">
      <colorScale>
        <cfvo type="num" val="&quot;&lt;$H$27&quot;"/>
        <cfvo type="num" val="$P$64"/>
        <color rgb="FFFF7128"/>
        <color rgb="FF950054"/>
      </colorScale>
    </cfRule>
  </conditionalFormatting>
  <conditionalFormatting sqref="T9">
    <cfRule type="cellIs" dxfId="31" priority="28" operator="greaterThan">
      <formula>95%</formula>
    </cfRule>
    <cfRule type="cellIs" dxfId="30" priority="29" operator="greaterThanOrEqual">
      <formula>90%</formula>
    </cfRule>
    <cfRule type="cellIs" dxfId="29" priority="30" operator="lessThan">
      <formula>89.99%</formula>
    </cfRule>
  </conditionalFormatting>
  <conditionalFormatting sqref="T36">
    <cfRule type="cellIs" dxfId="28" priority="13" operator="greaterThan">
      <formula>90</formula>
    </cfRule>
    <cfRule type="cellIs" dxfId="27" priority="14" operator="greaterThanOrEqual">
      <formula>80</formula>
    </cfRule>
    <cfRule type="cellIs" dxfId="26" priority="15" operator="lessThan">
      <formula>79.99</formula>
    </cfRule>
  </conditionalFormatting>
  <conditionalFormatting sqref="T66 T38 T33 T63">
    <cfRule type="dataBar" priority="18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{8FD4965A-32E8-44EF-B786-5DEAE7AFA76F}</x14:id>
        </ext>
      </extLst>
    </cfRule>
  </conditionalFormatting>
  <conditionalFormatting sqref="T39">
    <cfRule type="cellIs" dxfId="25" priority="16" operator="greaterThan">
      <formula>90</formula>
    </cfRule>
    <cfRule type="cellIs" dxfId="24" priority="17" operator="greaterThanOrEqual">
      <formula>80</formula>
    </cfRule>
    <cfRule type="cellIs" dxfId="23" priority="18" operator="lessThan">
      <formula>79.99</formula>
    </cfRule>
  </conditionalFormatting>
  <conditionalFormatting sqref="T64">
    <cfRule type="cellIs" dxfId="22" priority="22" operator="greaterThanOrEqual">
      <formula>100%</formula>
    </cfRule>
    <cfRule type="cellIs" dxfId="21" priority="24" operator="lessThan">
      <formula>99.99%</formula>
    </cfRule>
  </conditionalFormatting>
  <conditionalFormatting sqref="T67">
    <cfRule type="cellIs" dxfId="20" priority="19" operator="greaterThanOrEqual">
      <formula>100%</formula>
    </cfRule>
    <cfRule type="cellIs" dxfId="19" priority="21" operator="lessThan">
      <formula>99.99%</formula>
    </cfRule>
  </conditionalFormatting>
  <conditionalFormatting sqref="T34">
    <cfRule type="cellIs" dxfId="18" priority="1" operator="greaterThanOrEqual">
      <formula>99%</formula>
    </cfRule>
    <cfRule type="cellIs" dxfId="17" priority="2" operator="greaterThanOrEqual">
      <formula>98%</formula>
    </cfRule>
    <cfRule type="cellIs" dxfId="16" priority="3" operator="lessThan">
      <formula>97.99%</formula>
    </cfRule>
  </conditionalFormatting>
  <dataValidations count="1">
    <dataValidation showDropDown="1" showInputMessage="1" showErrorMessage="1" sqref="F35:F37 F11:F32 F64:F65 F67:F68 F41:F62" xr:uid="{00000000-0002-0000-0000-000000000000}"/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scale="36" orientation="landscape" r:id="rId1"/>
  <rowBreaks count="1" manualBreakCount="1">
    <brk id="73" max="16383" man="1"/>
  </row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FD4965A-32E8-44EF-B786-5DEAE7AFA76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T66 T38 T33 T63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77975-123D-4413-95B5-F38C35279CD9}">
  <sheetPr>
    <pageSetUpPr fitToPage="1"/>
  </sheetPr>
  <dimension ref="A1:T79"/>
  <sheetViews>
    <sheetView topLeftCell="A17" zoomScale="70" zoomScaleNormal="70" zoomScaleSheetLayoutView="85" workbookViewId="0">
      <selection activeCell="T34" sqref="T34:T35"/>
    </sheetView>
  </sheetViews>
  <sheetFormatPr baseColWidth="10" defaultColWidth="11.453125" defaultRowHeight="30" customHeight="1" x14ac:dyDescent="0.25"/>
  <cols>
    <col min="1" max="1" width="8.90625" style="1" customWidth="1"/>
    <col min="2" max="2" width="20.453125" style="1" customWidth="1"/>
    <col min="3" max="3" width="17.6328125" style="1" customWidth="1"/>
    <col min="4" max="4" width="21.6328125" style="1" customWidth="1"/>
    <col min="5" max="5" width="13.453125" style="1" bestFit="1" customWidth="1"/>
    <col min="6" max="6" width="10.36328125" style="1" bestFit="1" customWidth="1"/>
    <col min="7" max="7" width="24.26953125" style="1" customWidth="1"/>
    <col min="8" max="9" width="6.26953125" style="1" bestFit="1" customWidth="1"/>
    <col min="10" max="10" width="6.54296875" style="1" bestFit="1" customWidth="1"/>
    <col min="11" max="12" width="4.54296875" style="1" bestFit="1" customWidth="1"/>
    <col min="13" max="13" width="6.54296875" style="1" bestFit="1" customWidth="1"/>
    <col min="14" max="14" width="4.54296875" style="1" bestFit="1" customWidth="1"/>
    <col min="15" max="15" width="6" style="1" customWidth="1"/>
    <col min="16" max="17" width="4.54296875" style="1" bestFit="1" customWidth="1"/>
    <col min="18" max="18" width="4.6328125" style="1" bestFit="1" customWidth="1"/>
    <col min="19" max="19" width="4.54296875" style="1" bestFit="1" customWidth="1"/>
    <col min="20" max="20" width="23.54296875" style="1" customWidth="1"/>
    <col min="21" max="16384" width="11.453125" style="1"/>
  </cols>
  <sheetData>
    <row r="1" spans="1:20" ht="40.5" customHeight="1" x14ac:dyDescent="0.25">
      <c r="A1" s="146" t="s">
        <v>81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</row>
    <row r="2" spans="1:20" ht="17.25" customHeight="1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0" t="s">
        <v>85</v>
      </c>
    </row>
    <row r="3" spans="1:20" ht="5.25" customHeight="1" x14ac:dyDescent="0.25">
      <c r="A3" s="43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</row>
    <row r="4" spans="1:20" ht="30" customHeight="1" x14ac:dyDescent="0.25">
      <c r="A4" s="112" t="s">
        <v>21</v>
      </c>
      <c r="B4" s="113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4"/>
    </row>
    <row r="5" spans="1:20" ht="5.25" customHeight="1" x14ac:dyDescent="0.25"/>
    <row r="6" spans="1:20" ht="18" customHeight="1" x14ac:dyDescent="0.25">
      <c r="A6" s="119" t="s">
        <v>6</v>
      </c>
      <c r="B6" s="116" t="s">
        <v>55</v>
      </c>
      <c r="C6" s="117"/>
      <c r="D6" s="117"/>
      <c r="E6" s="117"/>
      <c r="F6" s="117"/>
      <c r="G6" s="118"/>
      <c r="H6" s="44"/>
      <c r="I6" s="44"/>
      <c r="J6" s="44"/>
      <c r="K6" s="44"/>
      <c r="L6" s="44"/>
      <c r="M6" s="44"/>
      <c r="N6" s="44"/>
      <c r="O6" s="44"/>
      <c r="P6" s="124"/>
      <c r="Q6" s="125"/>
      <c r="R6" s="125"/>
      <c r="S6" s="125"/>
      <c r="T6" s="115" t="s">
        <v>13</v>
      </c>
    </row>
    <row r="7" spans="1:20" ht="15.5" x14ac:dyDescent="0.25">
      <c r="A7" s="120"/>
      <c r="B7" s="116" t="s">
        <v>10</v>
      </c>
      <c r="C7" s="118"/>
      <c r="D7" s="116" t="s">
        <v>11</v>
      </c>
      <c r="E7" s="117"/>
      <c r="F7" s="117"/>
      <c r="G7" s="118"/>
      <c r="H7" s="126" t="s">
        <v>86</v>
      </c>
      <c r="I7" s="127"/>
      <c r="J7" s="127"/>
      <c r="K7" s="127"/>
      <c r="L7" s="127"/>
      <c r="M7" s="127"/>
      <c r="N7" s="127"/>
      <c r="O7" s="128"/>
      <c r="P7" s="122" t="s">
        <v>87</v>
      </c>
      <c r="Q7" s="123"/>
      <c r="R7" s="123"/>
      <c r="S7" s="123"/>
      <c r="T7" s="115"/>
    </row>
    <row r="8" spans="1:20" s="2" customFormat="1" ht="15" customHeight="1" thickBot="1" x14ac:dyDescent="0.3">
      <c r="A8" s="121"/>
      <c r="B8" s="4" t="s">
        <v>15</v>
      </c>
      <c r="C8" s="4" t="s">
        <v>7</v>
      </c>
      <c r="D8" s="4" t="s">
        <v>9</v>
      </c>
      <c r="E8" s="14" t="s">
        <v>8</v>
      </c>
      <c r="F8" s="14" t="s">
        <v>12</v>
      </c>
      <c r="G8" s="14" t="s">
        <v>14</v>
      </c>
      <c r="H8" s="20" t="s">
        <v>0</v>
      </c>
      <c r="I8" s="20" t="s">
        <v>1</v>
      </c>
      <c r="J8" s="20" t="s">
        <v>56</v>
      </c>
      <c r="K8" s="20" t="s">
        <v>57</v>
      </c>
      <c r="L8" s="20" t="s">
        <v>58</v>
      </c>
      <c r="M8" s="20" t="s">
        <v>59</v>
      </c>
      <c r="N8" s="20" t="s">
        <v>60</v>
      </c>
      <c r="O8" s="20" t="s">
        <v>61</v>
      </c>
      <c r="P8" s="20" t="s">
        <v>2</v>
      </c>
      <c r="Q8" s="20" t="s">
        <v>3</v>
      </c>
      <c r="R8" s="20" t="s">
        <v>4</v>
      </c>
      <c r="S8" s="29" t="s">
        <v>5</v>
      </c>
      <c r="T8" s="115"/>
    </row>
    <row r="9" spans="1:20" s="2" customFormat="1" ht="14" customHeight="1" thickTop="1" x14ac:dyDescent="0.25">
      <c r="A9" s="79">
        <v>1</v>
      </c>
      <c r="B9" s="87" t="s">
        <v>45</v>
      </c>
      <c r="C9" s="109" t="s">
        <v>49</v>
      </c>
      <c r="D9" s="62" t="s">
        <v>50</v>
      </c>
      <c r="E9" s="98" t="s">
        <v>35</v>
      </c>
      <c r="F9" s="99"/>
      <c r="G9" s="100"/>
      <c r="H9" s="39">
        <v>396</v>
      </c>
      <c r="I9" s="39">
        <v>396</v>
      </c>
      <c r="J9" s="39">
        <v>396</v>
      </c>
      <c r="K9" s="39">
        <v>396</v>
      </c>
      <c r="L9" s="39">
        <v>396</v>
      </c>
      <c r="M9" s="39">
        <v>396</v>
      </c>
      <c r="N9" s="39">
        <v>396</v>
      </c>
      <c r="O9" s="39">
        <v>396</v>
      </c>
      <c r="P9" s="7"/>
      <c r="Q9" s="7"/>
      <c r="R9" s="7"/>
      <c r="S9" s="30"/>
      <c r="T9" s="75">
        <f>IFERROR((SUM(H9:S9)-SUM(H10:S10))/SUM(H9:S9),0)</f>
        <v>0.99179292929292928</v>
      </c>
    </row>
    <row r="10" spans="1:20" s="2" customFormat="1" ht="13.25" customHeight="1" x14ac:dyDescent="0.25">
      <c r="A10" s="80"/>
      <c r="B10" s="108"/>
      <c r="C10" s="110"/>
      <c r="D10" s="63"/>
      <c r="E10" s="72" t="s">
        <v>36</v>
      </c>
      <c r="F10" s="73"/>
      <c r="G10" s="74"/>
      <c r="H10" s="21">
        <v>8</v>
      </c>
      <c r="I10" s="21">
        <v>4</v>
      </c>
      <c r="J10" s="21">
        <v>2</v>
      </c>
      <c r="K10" s="21">
        <v>1</v>
      </c>
      <c r="L10" s="21">
        <v>2</v>
      </c>
      <c r="M10" s="21">
        <v>1</v>
      </c>
      <c r="N10" s="21">
        <v>3</v>
      </c>
      <c r="O10" s="21">
        <v>5</v>
      </c>
      <c r="P10" s="21">
        <f t="shared" ref="P10:P32" si="0">SUM(P11:P32)*0</f>
        <v>0</v>
      </c>
      <c r="Q10" s="21">
        <f t="shared" ref="Q10:Q32" si="1">SUM(Q11:Q32)*0</f>
        <v>0</v>
      </c>
      <c r="R10" s="21">
        <f t="shared" ref="R10:R32" si="2">SUM(R11:R32)*0</f>
        <v>0</v>
      </c>
      <c r="S10" s="31">
        <f t="shared" ref="S10:S32" si="3">SUM(S11:S32)*0</f>
        <v>0</v>
      </c>
      <c r="T10" s="76"/>
    </row>
    <row r="11" spans="1:20" s="2" customFormat="1" ht="14" customHeight="1" x14ac:dyDescent="0.25">
      <c r="A11" s="80"/>
      <c r="B11" s="108"/>
      <c r="C11" s="110"/>
      <c r="D11" s="63"/>
      <c r="E11" s="103" t="s">
        <v>26</v>
      </c>
      <c r="F11" s="101">
        <v>0.9</v>
      </c>
      <c r="G11" s="18" t="s">
        <v>37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35">
        <v>0</v>
      </c>
      <c r="O11" s="35">
        <v>0</v>
      </c>
      <c r="P11" s="35">
        <f t="shared" si="0"/>
        <v>0</v>
      </c>
      <c r="Q11" s="35">
        <f t="shared" si="1"/>
        <v>0</v>
      </c>
      <c r="R11" s="35">
        <f t="shared" si="2"/>
        <v>0</v>
      </c>
      <c r="S11" s="36">
        <f t="shared" si="3"/>
        <v>0</v>
      </c>
      <c r="T11" s="76"/>
    </row>
    <row r="12" spans="1:20" s="2" customFormat="1" ht="14" customHeight="1" x14ac:dyDescent="0.25">
      <c r="A12" s="80"/>
      <c r="B12" s="108"/>
      <c r="C12" s="110"/>
      <c r="D12" s="63"/>
      <c r="E12" s="104"/>
      <c r="F12" s="102"/>
      <c r="G12" s="18" t="s">
        <v>38</v>
      </c>
      <c r="H12" s="35">
        <v>3</v>
      </c>
      <c r="I12" s="35">
        <v>3</v>
      </c>
      <c r="J12" s="35">
        <v>2</v>
      </c>
      <c r="K12" s="35">
        <v>0</v>
      </c>
      <c r="L12" s="35">
        <v>0</v>
      </c>
      <c r="M12" s="35">
        <v>0</v>
      </c>
      <c r="N12" s="35">
        <v>1</v>
      </c>
      <c r="O12" s="35">
        <v>1</v>
      </c>
      <c r="P12" s="35">
        <f t="shared" si="0"/>
        <v>0</v>
      </c>
      <c r="Q12" s="35">
        <f t="shared" si="1"/>
        <v>0</v>
      </c>
      <c r="R12" s="35">
        <f t="shared" si="2"/>
        <v>0</v>
      </c>
      <c r="S12" s="35">
        <f t="shared" si="3"/>
        <v>0</v>
      </c>
      <c r="T12" s="76"/>
    </row>
    <row r="13" spans="1:20" s="2" customFormat="1" ht="14" customHeight="1" x14ac:dyDescent="0.25">
      <c r="A13" s="80"/>
      <c r="B13" s="108"/>
      <c r="C13" s="110"/>
      <c r="D13" s="63"/>
      <c r="E13" s="104"/>
      <c r="F13" s="102"/>
      <c r="G13" s="18" t="s">
        <v>39</v>
      </c>
      <c r="H13" s="41">
        <v>1</v>
      </c>
      <c r="I13" s="35">
        <v>0</v>
      </c>
      <c r="J13" s="35">
        <v>0</v>
      </c>
      <c r="K13" s="35">
        <v>0</v>
      </c>
      <c r="L13" s="35">
        <v>0</v>
      </c>
      <c r="M13" s="35">
        <v>0</v>
      </c>
      <c r="N13" s="35">
        <v>0</v>
      </c>
      <c r="O13" s="35">
        <v>0</v>
      </c>
      <c r="P13" s="35">
        <f t="shared" si="0"/>
        <v>0</v>
      </c>
      <c r="Q13" s="35">
        <f t="shared" si="1"/>
        <v>0</v>
      </c>
      <c r="R13" s="35">
        <f t="shared" si="2"/>
        <v>0</v>
      </c>
      <c r="S13" s="35">
        <f t="shared" si="3"/>
        <v>0</v>
      </c>
      <c r="T13" s="76"/>
    </row>
    <row r="14" spans="1:20" s="2" customFormat="1" ht="14" customHeight="1" x14ac:dyDescent="0.25">
      <c r="A14" s="80"/>
      <c r="B14" s="108"/>
      <c r="C14" s="110"/>
      <c r="D14" s="63"/>
      <c r="E14" s="104"/>
      <c r="F14" s="102"/>
      <c r="G14" s="18" t="s">
        <v>62</v>
      </c>
      <c r="H14" s="35">
        <v>0</v>
      </c>
      <c r="I14" s="35">
        <v>0</v>
      </c>
      <c r="J14" s="35">
        <v>0</v>
      </c>
      <c r="K14" s="35">
        <v>0</v>
      </c>
      <c r="L14" s="35">
        <v>0</v>
      </c>
      <c r="M14" s="35">
        <v>0</v>
      </c>
      <c r="N14" s="35">
        <v>0</v>
      </c>
      <c r="O14" s="35">
        <v>1</v>
      </c>
      <c r="P14" s="35">
        <f t="shared" si="0"/>
        <v>0</v>
      </c>
      <c r="Q14" s="35">
        <f t="shared" si="1"/>
        <v>0</v>
      </c>
      <c r="R14" s="35">
        <f t="shared" si="2"/>
        <v>0</v>
      </c>
      <c r="S14" s="35">
        <f t="shared" si="3"/>
        <v>0</v>
      </c>
      <c r="T14" s="76"/>
    </row>
    <row r="15" spans="1:20" s="2" customFormat="1" ht="14" customHeight="1" x14ac:dyDescent="0.25">
      <c r="A15" s="80"/>
      <c r="B15" s="108"/>
      <c r="C15" s="110"/>
      <c r="D15" s="63"/>
      <c r="E15" s="104"/>
      <c r="F15" s="102"/>
      <c r="G15" s="18" t="s">
        <v>63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35">
        <f t="shared" si="0"/>
        <v>0</v>
      </c>
      <c r="Q15" s="35">
        <f t="shared" si="1"/>
        <v>0</v>
      </c>
      <c r="R15" s="35">
        <f t="shared" si="2"/>
        <v>0</v>
      </c>
      <c r="S15" s="35">
        <f t="shared" si="3"/>
        <v>0</v>
      </c>
      <c r="T15" s="76"/>
    </row>
    <row r="16" spans="1:20" s="2" customFormat="1" ht="14" customHeight="1" x14ac:dyDescent="0.25">
      <c r="A16" s="80"/>
      <c r="B16" s="108"/>
      <c r="C16" s="110"/>
      <c r="D16" s="63"/>
      <c r="E16" s="104"/>
      <c r="F16" s="102"/>
      <c r="G16" s="18" t="s">
        <v>64</v>
      </c>
      <c r="H16" s="35">
        <v>2</v>
      </c>
      <c r="I16" s="35">
        <v>0</v>
      </c>
      <c r="J16" s="35">
        <v>0</v>
      </c>
      <c r="K16" s="35">
        <v>0</v>
      </c>
      <c r="L16" s="35">
        <v>0</v>
      </c>
      <c r="M16" s="35">
        <v>0</v>
      </c>
      <c r="N16" s="35">
        <v>1</v>
      </c>
      <c r="O16" s="35">
        <v>1</v>
      </c>
      <c r="P16" s="35">
        <f t="shared" si="0"/>
        <v>0</v>
      </c>
      <c r="Q16" s="35">
        <f t="shared" si="1"/>
        <v>0</v>
      </c>
      <c r="R16" s="35">
        <f t="shared" si="2"/>
        <v>0</v>
      </c>
      <c r="S16" s="35">
        <f t="shared" si="3"/>
        <v>0</v>
      </c>
      <c r="T16" s="76"/>
    </row>
    <row r="17" spans="1:20" s="2" customFormat="1" ht="14" customHeight="1" x14ac:dyDescent="0.25">
      <c r="A17" s="80"/>
      <c r="B17" s="108"/>
      <c r="C17" s="110"/>
      <c r="D17" s="63"/>
      <c r="E17" s="104"/>
      <c r="F17" s="102"/>
      <c r="G17" s="18" t="s">
        <v>65</v>
      </c>
      <c r="H17" s="35">
        <v>0</v>
      </c>
      <c r="I17" s="35">
        <v>0</v>
      </c>
      <c r="J17" s="35">
        <v>0</v>
      </c>
      <c r="K17" s="35">
        <v>0</v>
      </c>
      <c r="L17" s="35">
        <v>0</v>
      </c>
      <c r="M17" s="35">
        <v>0</v>
      </c>
      <c r="N17" s="35">
        <v>0</v>
      </c>
      <c r="O17" s="35">
        <v>0</v>
      </c>
      <c r="P17" s="35">
        <f t="shared" si="0"/>
        <v>0</v>
      </c>
      <c r="Q17" s="35">
        <f t="shared" si="1"/>
        <v>0</v>
      </c>
      <c r="R17" s="35">
        <f t="shared" si="2"/>
        <v>0</v>
      </c>
      <c r="S17" s="35">
        <f t="shared" si="3"/>
        <v>0</v>
      </c>
      <c r="T17" s="76"/>
    </row>
    <row r="18" spans="1:20" s="2" customFormat="1" ht="14" customHeight="1" x14ac:dyDescent="0.25">
      <c r="A18" s="80"/>
      <c r="B18" s="108"/>
      <c r="C18" s="110"/>
      <c r="D18" s="63"/>
      <c r="E18" s="104"/>
      <c r="F18" s="102"/>
      <c r="G18" s="18" t="s">
        <v>66</v>
      </c>
      <c r="H18" s="35">
        <v>0</v>
      </c>
      <c r="I18" s="35">
        <v>1</v>
      </c>
      <c r="J18" s="35">
        <v>0</v>
      </c>
      <c r="K18" s="35">
        <v>0</v>
      </c>
      <c r="L18" s="35">
        <v>0</v>
      </c>
      <c r="M18" s="35">
        <v>0</v>
      </c>
      <c r="N18" s="35">
        <v>0</v>
      </c>
      <c r="O18" s="35">
        <v>1</v>
      </c>
      <c r="P18" s="35">
        <f t="shared" si="0"/>
        <v>0</v>
      </c>
      <c r="Q18" s="35">
        <f t="shared" si="1"/>
        <v>0</v>
      </c>
      <c r="R18" s="35">
        <f t="shared" si="2"/>
        <v>0</v>
      </c>
      <c r="S18" s="35">
        <f t="shared" si="3"/>
        <v>0</v>
      </c>
      <c r="T18" s="76"/>
    </row>
    <row r="19" spans="1:20" s="2" customFormat="1" ht="14" customHeight="1" x14ac:dyDescent="0.25">
      <c r="A19" s="80"/>
      <c r="B19" s="108"/>
      <c r="C19" s="110"/>
      <c r="D19" s="63"/>
      <c r="E19" s="104"/>
      <c r="F19" s="102"/>
      <c r="G19" s="18" t="s">
        <v>67</v>
      </c>
      <c r="H19" s="35">
        <v>0</v>
      </c>
      <c r="I19" s="35">
        <v>0</v>
      </c>
      <c r="J19" s="35">
        <v>0</v>
      </c>
      <c r="K19" s="35">
        <v>0</v>
      </c>
      <c r="L19" s="35">
        <v>0</v>
      </c>
      <c r="M19" s="35">
        <v>0</v>
      </c>
      <c r="N19" s="35">
        <v>0</v>
      </c>
      <c r="O19" s="35">
        <v>0</v>
      </c>
      <c r="P19" s="35">
        <f t="shared" si="0"/>
        <v>0</v>
      </c>
      <c r="Q19" s="35">
        <f t="shared" si="1"/>
        <v>0</v>
      </c>
      <c r="R19" s="35">
        <f t="shared" si="2"/>
        <v>0</v>
      </c>
      <c r="S19" s="35">
        <f t="shared" si="3"/>
        <v>0</v>
      </c>
      <c r="T19" s="76"/>
    </row>
    <row r="20" spans="1:20" s="2" customFormat="1" ht="14" customHeight="1" x14ac:dyDescent="0.25">
      <c r="A20" s="80"/>
      <c r="B20" s="108"/>
      <c r="C20" s="110"/>
      <c r="D20" s="63"/>
      <c r="E20" s="104"/>
      <c r="F20" s="102"/>
      <c r="G20" s="18" t="s">
        <v>68</v>
      </c>
      <c r="H20" s="35">
        <v>0</v>
      </c>
      <c r="I20" s="35">
        <v>0</v>
      </c>
      <c r="J20" s="35">
        <v>0</v>
      </c>
      <c r="K20" s="35">
        <v>0</v>
      </c>
      <c r="L20" s="35">
        <v>0</v>
      </c>
      <c r="M20" s="35">
        <v>0</v>
      </c>
      <c r="N20" s="35">
        <v>0</v>
      </c>
      <c r="O20" s="35">
        <v>0</v>
      </c>
      <c r="P20" s="35">
        <f t="shared" si="0"/>
        <v>0</v>
      </c>
      <c r="Q20" s="35">
        <f t="shared" si="1"/>
        <v>0</v>
      </c>
      <c r="R20" s="35">
        <f t="shared" si="2"/>
        <v>0</v>
      </c>
      <c r="S20" s="35">
        <f t="shared" si="3"/>
        <v>0</v>
      </c>
      <c r="T20" s="76"/>
    </row>
    <row r="21" spans="1:20" s="2" customFormat="1" ht="14" customHeight="1" x14ac:dyDescent="0.25">
      <c r="A21" s="80"/>
      <c r="B21" s="108"/>
      <c r="C21" s="110"/>
      <c r="D21" s="63"/>
      <c r="E21" s="104"/>
      <c r="F21" s="102"/>
      <c r="G21" s="18" t="s">
        <v>69</v>
      </c>
      <c r="H21" s="35">
        <v>0</v>
      </c>
      <c r="I21" s="35">
        <v>0</v>
      </c>
      <c r="J21" s="35">
        <v>0</v>
      </c>
      <c r="K21" s="35">
        <v>0</v>
      </c>
      <c r="L21" s="35">
        <v>0</v>
      </c>
      <c r="M21" s="35">
        <v>0</v>
      </c>
      <c r="N21" s="35">
        <v>0</v>
      </c>
      <c r="O21" s="35">
        <v>0</v>
      </c>
      <c r="P21" s="35">
        <f t="shared" si="0"/>
        <v>0</v>
      </c>
      <c r="Q21" s="35">
        <f t="shared" si="1"/>
        <v>0</v>
      </c>
      <c r="R21" s="35">
        <f t="shared" si="2"/>
        <v>0</v>
      </c>
      <c r="S21" s="35">
        <f t="shared" si="3"/>
        <v>0</v>
      </c>
      <c r="T21" s="76"/>
    </row>
    <row r="22" spans="1:20" s="2" customFormat="1" ht="14" customHeight="1" x14ac:dyDescent="0.25">
      <c r="A22" s="80"/>
      <c r="B22" s="108"/>
      <c r="C22" s="110"/>
      <c r="D22" s="63"/>
      <c r="E22" s="104"/>
      <c r="F22" s="102"/>
      <c r="G22" s="18" t="s">
        <v>70</v>
      </c>
      <c r="H22" s="35">
        <v>0</v>
      </c>
      <c r="I22" s="35">
        <v>0</v>
      </c>
      <c r="J22" s="35">
        <v>0</v>
      </c>
      <c r="K22" s="35">
        <v>0</v>
      </c>
      <c r="L22" s="35">
        <v>0</v>
      </c>
      <c r="M22" s="35">
        <v>0</v>
      </c>
      <c r="N22" s="35">
        <v>0</v>
      </c>
      <c r="O22" s="35">
        <v>0</v>
      </c>
      <c r="P22" s="35">
        <f t="shared" si="0"/>
        <v>0</v>
      </c>
      <c r="Q22" s="35">
        <f t="shared" si="1"/>
        <v>0</v>
      </c>
      <c r="R22" s="35">
        <f t="shared" si="2"/>
        <v>0</v>
      </c>
      <c r="S22" s="35">
        <f t="shared" si="3"/>
        <v>0</v>
      </c>
      <c r="T22" s="76"/>
    </row>
    <row r="23" spans="1:20" s="2" customFormat="1" ht="14" customHeight="1" x14ac:dyDescent="0.25">
      <c r="A23" s="80"/>
      <c r="B23" s="108"/>
      <c r="C23" s="110"/>
      <c r="D23" s="63"/>
      <c r="E23" s="104"/>
      <c r="F23" s="102"/>
      <c r="G23" s="18" t="s">
        <v>71</v>
      </c>
      <c r="H23" s="35">
        <v>0</v>
      </c>
      <c r="I23" s="35">
        <v>0</v>
      </c>
      <c r="J23" s="35">
        <v>0</v>
      </c>
      <c r="K23" s="35">
        <v>0</v>
      </c>
      <c r="L23" s="35">
        <v>0</v>
      </c>
      <c r="M23" s="35">
        <v>0</v>
      </c>
      <c r="N23" s="35">
        <v>0</v>
      </c>
      <c r="O23" s="35">
        <v>0</v>
      </c>
      <c r="P23" s="35">
        <f t="shared" si="0"/>
        <v>0</v>
      </c>
      <c r="Q23" s="35">
        <f t="shared" si="1"/>
        <v>0</v>
      </c>
      <c r="R23" s="35">
        <f t="shared" si="2"/>
        <v>0</v>
      </c>
      <c r="S23" s="35">
        <f t="shared" si="3"/>
        <v>0</v>
      </c>
      <c r="T23" s="76"/>
    </row>
    <row r="24" spans="1:20" s="2" customFormat="1" ht="14" customHeight="1" x14ac:dyDescent="0.25">
      <c r="A24" s="80"/>
      <c r="B24" s="108"/>
      <c r="C24" s="110"/>
      <c r="D24" s="63"/>
      <c r="E24" s="104"/>
      <c r="F24" s="102"/>
      <c r="G24" s="18" t="s">
        <v>72</v>
      </c>
      <c r="H24" s="35">
        <v>1</v>
      </c>
      <c r="I24" s="35">
        <v>0</v>
      </c>
      <c r="J24" s="35">
        <v>0</v>
      </c>
      <c r="K24" s="35">
        <v>0</v>
      </c>
      <c r="L24" s="35">
        <v>0</v>
      </c>
      <c r="M24" s="35">
        <v>0</v>
      </c>
      <c r="N24" s="35">
        <v>0</v>
      </c>
      <c r="O24" s="35">
        <v>0</v>
      </c>
      <c r="P24" s="35">
        <f t="shared" si="0"/>
        <v>0</v>
      </c>
      <c r="Q24" s="35">
        <f t="shared" si="1"/>
        <v>0</v>
      </c>
      <c r="R24" s="35">
        <f t="shared" si="2"/>
        <v>0</v>
      </c>
      <c r="S24" s="35">
        <f t="shared" si="3"/>
        <v>0</v>
      </c>
      <c r="T24" s="76"/>
    </row>
    <row r="25" spans="1:20" s="2" customFormat="1" ht="14" customHeight="1" x14ac:dyDescent="0.25">
      <c r="A25" s="80"/>
      <c r="B25" s="108"/>
      <c r="C25" s="110"/>
      <c r="D25" s="63"/>
      <c r="E25" s="104"/>
      <c r="F25" s="102"/>
      <c r="G25" s="18" t="s">
        <v>73</v>
      </c>
      <c r="H25" s="35">
        <v>0</v>
      </c>
      <c r="I25" s="35">
        <v>0</v>
      </c>
      <c r="J25" s="35">
        <v>0</v>
      </c>
      <c r="K25" s="35">
        <v>0</v>
      </c>
      <c r="L25" s="35">
        <v>0</v>
      </c>
      <c r="M25" s="35">
        <v>0</v>
      </c>
      <c r="N25" s="35">
        <v>0</v>
      </c>
      <c r="O25" s="35">
        <v>0</v>
      </c>
      <c r="P25" s="35">
        <f t="shared" si="0"/>
        <v>0</v>
      </c>
      <c r="Q25" s="35">
        <f t="shared" si="1"/>
        <v>0</v>
      </c>
      <c r="R25" s="35">
        <f t="shared" si="2"/>
        <v>0</v>
      </c>
      <c r="S25" s="35">
        <f t="shared" si="3"/>
        <v>0</v>
      </c>
      <c r="T25" s="76"/>
    </row>
    <row r="26" spans="1:20" s="2" customFormat="1" ht="14" customHeight="1" x14ac:dyDescent="0.25">
      <c r="A26" s="80"/>
      <c r="B26" s="108"/>
      <c r="C26" s="110"/>
      <c r="D26" s="63"/>
      <c r="E26" s="104"/>
      <c r="F26" s="102"/>
      <c r="G26" s="18" t="s">
        <v>74</v>
      </c>
      <c r="H26" s="35">
        <v>0</v>
      </c>
      <c r="I26" s="35">
        <v>0</v>
      </c>
      <c r="J26" s="35">
        <v>0</v>
      </c>
      <c r="K26" s="35">
        <v>1</v>
      </c>
      <c r="L26" s="35">
        <v>1</v>
      </c>
      <c r="M26" s="35">
        <v>1</v>
      </c>
      <c r="N26" s="35">
        <v>1</v>
      </c>
      <c r="O26" s="35">
        <v>1</v>
      </c>
      <c r="P26" s="35">
        <f t="shared" si="0"/>
        <v>0</v>
      </c>
      <c r="Q26" s="35">
        <f t="shared" si="1"/>
        <v>0</v>
      </c>
      <c r="R26" s="35">
        <f t="shared" si="2"/>
        <v>0</v>
      </c>
      <c r="S26" s="35">
        <f t="shared" si="3"/>
        <v>0</v>
      </c>
      <c r="T26" s="76"/>
    </row>
    <row r="27" spans="1:20" s="2" customFormat="1" ht="14" customHeight="1" x14ac:dyDescent="0.25">
      <c r="A27" s="80"/>
      <c r="B27" s="108"/>
      <c r="C27" s="110"/>
      <c r="D27" s="63"/>
      <c r="E27" s="104"/>
      <c r="F27" s="102"/>
      <c r="G27" s="18" t="s">
        <v>75</v>
      </c>
      <c r="H27" s="35">
        <v>0</v>
      </c>
      <c r="I27" s="35">
        <v>0</v>
      </c>
      <c r="J27" s="35">
        <v>0</v>
      </c>
      <c r="K27" s="35">
        <v>0</v>
      </c>
      <c r="L27" s="35">
        <v>0</v>
      </c>
      <c r="M27" s="35">
        <v>0</v>
      </c>
      <c r="N27" s="35">
        <v>0</v>
      </c>
      <c r="O27" s="35">
        <v>0</v>
      </c>
      <c r="P27" s="35">
        <f t="shared" si="0"/>
        <v>0</v>
      </c>
      <c r="Q27" s="35">
        <f t="shared" si="1"/>
        <v>0</v>
      </c>
      <c r="R27" s="35">
        <f t="shared" si="2"/>
        <v>0</v>
      </c>
      <c r="S27" s="35">
        <f t="shared" si="3"/>
        <v>0</v>
      </c>
      <c r="T27" s="76"/>
    </row>
    <row r="28" spans="1:20" s="2" customFormat="1" ht="14" customHeight="1" x14ac:dyDescent="0.25">
      <c r="A28" s="80"/>
      <c r="B28" s="108"/>
      <c r="C28" s="110"/>
      <c r="D28" s="63"/>
      <c r="E28" s="104"/>
      <c r="F28" s="102"/>
      <c r="G28" s="18" t="s">
        <v>76</v>
      </c>
      <c r="H28" s="35">
        <v>0</v>
      </c>
      <c r="I28" s="35">
        <v>0</v>
      </c>
      <c r="J28" s="35">
        <v>0</v>
      </c>
      <c r="K28" s="35">
        <v>0</v>
      </c>
      <c r="L28" s="35">
        <v>0</v>
      </c>
      <c r="M28" s="35">
        <v>0</v>
      </c>
      <c r="N28" s="35">
        <v>0</v>
      </c>
      <c r="O28" s="35">
        <v>0</v>
      </c>
      <c r="P28" s="35">
        <f t="shared" si="0"/>
        <v>0</v>
      </c>
      <c r="Q28" s="35">
        <f t="shared" si="1"/>
        <v>0</v>
      </c>
      <c r="R28" s="35">
        <f t="shared" si="2"/>
        <v>0</v>
      </c>
      <c r="S28" s="35">
        <f t="shared" si="3"/>
        <v>0</v>
      </c>
      <c r="T28" s="76"/>
    </row>
    <row r="29" spans="1:20" s="2" customFormat="1" ht="14" customHeight="1" x14ac:dyDescent="0.25">
      <c r="A29" s="80"/>
      <c r="B29" s="108"/>
      <c r="C29" s="110"/>
      <c r="D29" s="63"/>
      <c r="E29" s="104"/>
      <c r="F29" s="102"/>
      <c r="G29" s="18" t="s">
        <v>77</v>
      </c>
      <c r="H29" s="35">
        <v>0</v>
      </c>
      <c r="I29" s="35">
        <v>0</v>
      </c>
      <c r="J29" s="35">
        <v>0</v>
      </c>
      <c r="K29" s="35">
        <v>0</v>
      </c>
      <c r="L29" s="35">
        <v>1</v>
      </c>
      <c r="M29" s="35">
        <v>0</v>
      </c>
      <c r="N29" s="35">
        <v>0</v>
      </c>
      <c r="O29" s="35">
        <v>0</v>
      </c>
      <c r="P29" s="35">
        <f t="shared" si="0"/>
        <v>0</v>
      </c>
      <c r="Q29" s="35">
        <f t="shared" si="1"/>
        <v>0</v>
      </c>
      <c r="R29" s="35">
        <f t="shared" si="2"/>
        <v>0</v>
      </c>
      <c r="S29" s="35">
        <f t="shared" si="3"/>
        <v>0</v>
      </c>
      <c r="T29" s="76"/>
    </row>
    <row r="30" spans="1:20" s="2" customFormat="1" ht="14" customHeight="1" x14ac:dyDescent="0.25">
      <c r="A30" s="80"/>
      <c r="B30" s="108"/>
      <c r="C30" s="110"/>
      <c r="D30" s="63"/>
      <c r="E30" s="104"/>
      <c r="F30" s="102"/>
      <c r="G30" s="18" t="s">
        <v>78</v>
      </c>
      <c r="H30" s="35">
        <v>1</v>
      </c>
      <c r="I30" s="35">
        <v>0</v>
      </c>
      <c r="J30" s="35">
        <v>0</v>
      </c>
      <c r="K30" s="35">
        <v>0</v>
      </c>
      <c r="L30" s="35">
        <v>0</v>
      </c>
      <c r="M30" s="35">
        <v>0</v>
      </c>
      <c r="N30" s="35">
        <v>0</v>
      </c>
      <c r="O30" s="35">
        <v>0</v>
      </c>
      <c r="P30" s="35">
        <f t="shared" si="0"/>
        <v>0</v>
      </c>
      <c r="Q30" s="35">
        <f t="shared" si="1"/>
        <v>0</v>
      </c>
      <c r="R30" s="35">
        <f t="shared" si="2"/>
        <v>0</v>
      </c>
      <c r="S30" s="35">
        <f t="shared" si="3"/>
        <v>0</v>
      </c>
      <c r="T30" s="76"/>
    </row>
    <row r="31" spans="1:20" s="2" customFormat="1" ht="14" customHeight="1" x14ac:dyDescent="0.25">
      <c r="A31" s="80"/>
      <c r="B31" s="108"/>
      <c r="C31" s="110"/>
      <c r="D31" s="63"/>
      <c r="E31" s="104"/>
      <c r="F31" s="102"/>
      <c r="G31" s="18" t="s">
        <v>79</v>
      </c>
      <c r="H31" s="35">
        <v>0</v>
      </c>
      <c r="I31" s="35">
        <v>0</v>
      </c>
      <c r="J31" s="35">
        <v>0</v>
      </c>
      <c r="K31" s="35">
        <v>0</v>
      </c>
      <c r="L31" s="35">
        <v>0</v>
      </c>
      <c r="M31" s="35">
        <v>0</v>
      </c>
      <c r="N31" s="35">
        <v>0</v>
      </c>
      <c r="O31" s="35">
        <v>0</v>
      </c>
      <c r="P31" s="35">
        <f t="shared" si="0"/>
        <v>0</v>
      </c>
      <c r="Q31" s="35">
        <f t="shared" si="1"/>
        <v>0</v>
      </c>
      <c r="R31" s="35">
        <f t="shared" si="2"/>
        <v>0</v>
      </c>
      <c r="S31" s="35">
        <f t="shared" si="3"/>
        <v>0</v>
      </c>
      <c r="T31" s="76"/>
    </row>
    <row r="32" spans="1:20" s="2" customFormat="1" ht="14" customHeight="1" x14ac:dyDescent="0.25">
      <c r="A32" s="80"/>
      <c r="B32" s="108"/>
      <c r="C32" s="110"/>
      <c r="D32" s="63"/>
      <c r="E32" s="104"/>
      <c r="F32" s="102"/>
      <c r="G32" s="18" t="s">
        <v>80</v>
      </c>
      <c r="H32" s="35">
        <v>0</v>
      </c>
      <c r="I32" s="35">
        <v>0</v>
      </c>
      <c r="J32" s="35">
        <v>0</v>
      </c>
      <c r="K32" s="35">
        <v>0</v>
      </c>
      <c r="L32" s="35">
        <v>0</v>
      </c>
      <c r="M32" s="35">
        <v>0</v>
      </c>
      <c r="N32" s="35">
        <v>0</v>
      </c>
      <c r="O32" s="35">
        <v>0</v>
      </c>
      <c r="P32" s="35">
        <f t="shared" si="0"/>
        <v>0</v>
      </c>
      <c r="Q32" s="35">
        <f t="shared" si="1"/>
        <v>0</v>
      </c>
      <c r="R32" s="35">
        <f t="shared" si="2"/>
        <v>0</v>
      </c>
      <c r="S32" s="35">
        <f t="shared" si="3"/>
        <v>0</v>
      </c>
      <c r="T32" s="76"/>
    </row>
    <row r="33" spans="1:20" s="3" customFormat="1" ht="14.25" customHeight="1" thickBot="1" x14ac:dyDescent="0.3">
      <c r="A33" s="64"/>
      <c r="B33" s="65"/>
      <c r="C33" s="65"/>
      <c r="D33" s="65"/>
      <c r="E33" s="65"/>
      <c r="F33" s="65"/>
      <c r="G33" s="65"/>
      <c r="H33" s="105"/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32"/>
    </row>
    <row r="34" spans="1:20" s="3" customFormat="1" ht="14" customHeight="1" thickTop="1" x14ac:dyDescent="0.25">
      <c r="A34" s="89">
        <v>2</v>
      </c>
      <c r="B34" s="87" t="s">
        <v>22</v>
      </c>
      <c r="C34" s="106" t="s">
        <v>52</v>
      </c>
      <c r="D34" s="140" t="s">
        <v>51</v>
      </c>
      <c r="E34" s="67" t="s">
        <v>27</v>
      </c>
      <c r="F34" s="68"/>
      <c r="G34" s="69"/>
      <c r="H34" s="7">
        <v>517</v>
      </c>
      <c r="I34" s="7">
        <v>471</v>
      </c>
      <c r="J34" s="7">
        <v>0</v>
      </c>
      <c r="K34" s="7">
        <v>0</v>
      </c>
      <c r="L34" s="7">
        <v>0</v>
      </c>
      <c r="M34" s="7">
        <v>441</v>
      </c>
      <c r="N34" s="7">
        <v>0</v>
      </c>
      <c r="O34" s="7">
        <v>449</v>
      </c>
      <c r="P34" s="7">
        <v>0</v>
      </c>
      <c r="Q34" s="7">
        <v>0</v>
      </c>
      <c r="R34" s="7">
        <v>0</v>
      </c>
      <c r="S34" s="30">
        <v>0</v>
      </c>
      <c r="T34" s="75">
        <f>IFERROR(SUM(H35:S35)/SUM(H34:S34),0)</f>
        <v>0.99041533546325877</v>
      </c>
    </row>
    <row r="35" spans="1:20" s="3" customFormat="1" ht="33.5" customHeight="1" thickBot="1" x14ac:dyDescent="0.3">
      <c r="A35" s="138"/>
      <c r="B35" s="108"/>
      <c r="C35" s="107"/>
      <c r="D35" s="141"/>
      <c r="E35" s="6" t="s">
        <v>26</v>
      </c>
      <c r="F35" s="15">
        <v>0.98</v>
      </c>
      <c r="G35" s="16" t="s">
        <v>28</v>
      </c>
      <c r="H35" s="22">
        <v>504</v>
      </c>
      <c r="I35" s="22">
        <v>467</v>
      </c>
      <c r="J35" s="22">
        <v>0</v>
      </c>
      <c r="K35" s="22">
        <v>0</v>
      </c>
      <c r="L35" s="22">
        <v>0</v>
      </c>
      <c r="M35" s="22">
        <v>440</v>
      </c>
      <c r="N35" s="22">
        <v>0</v>
      </c>
      <c r="O35" s="22">
        <v>449</v>
      </c>
      <c r="P35" s="22">
        <v>0</v>
      </c>
      <c r="Q35" s="22">
        <v>0</v>
      </c>
      <c r="R35" s="22">
        <v>0</v>
      </c>
      <c r="S35" s="22">
        <v>0</v>
      </c>
      <c r="T35" s="76"/>
    </row>
    <row r="36" spans="1:20" s="3" customFormat="1" ht="28.5" customHeight="1" thickTop="1" x14ac:dyDescent="0.25">
      <c r="A36" s="138"/>
      <c r="B36" s="108"/>
      <c r="C36" s="142" t="s">
        <v>25</v>
      </c>
      <c r="D36" s="63" t="s">
        <v>84</v>
      </c>
      <c r="E36" s="67" t="s">
        <v>28</v>
      </c>
      <c r="F36" s="68"/>
      <c r="G36" s="69"/>
      <c r="H36" s="7">
        <v>504</v>
      </c>
      <c r="I36" s="7">
        <v>467</v>
      </c>
      <c r="J36" s="7">
        <v>0</v>
      </c>
      <c r="K36" s="7">
        <v>0</v>
      </c>
      <c r="L36" s="7">
        <v>0</v>
      </c>
      <c r="M36" s="7">
        <v>440</v>
      </c>
      <c r="N36" s="7">
        <v>0</v>
      </c>
      <c r="O36" s="7">
        <v>449</v>
      </c>
      <c r="P36" s="7">
        <v>0</v>
      </c>
      <c r="Q36" s="7">
        <v>0</v>
      </c>
      <c r="R36" s="7">
        <v>0</v>
      </c>
      <c r="S36" s="30">
        <v>0</v>
      </c>
      <c r="T36" s="96">
        <f>IFERROR(SUM(H37:S37)/SUM(H36:S36),0)</f>
        <v>98.212903225806457</v>
      </c>
    </row>
    <row r="37" spans="1:20" s="3" customFormat="1" ht="20" x14ac:dyDescent="0.25">
      <c r="A37" s="90"/>
      <c r="B37" s="88"/>
      <c r="C37" s="143"/>
      <c r="D37" s="139"/>
      <c r="E37" s="6" t="s">
        <v>26</v>
      </c>
      <c r="F37" s="6" t="s">
        <v>40</v>
      </c>
      <c r="G37" s="16" t="s">
        <v>29</v>
      </c>
      <c r="H37" s="22">
        <v>49524</v>
      </c>
      <c r="I37" s="22">
        <v>45851</v>
      </c>
      <c r="J37" s="22">
        <v>0</v>
      </c>
      <c r="K37" s="22">
        <v>0</v>
      </c>
      <c r="L37" s="22">
        <v>0</v>
      </c>
      <c r="M37" s="22">
        <v>43557</v>
      </c>
      <c r="N37" s="22">
        <v>0</v>
      </c>
      <c r="O37" s="22">
        <v>43744</v>
      </c>
      <c r="P37" s="22">
        <v>0</v>
      </c>
      <c r="Q37" s="22">
        <v>0</v>
      </c>
      <c r="R37" s="22">
        <v>0</v>
      </c>
      <c r="S37" s="22">
        <v>0</v>
      </c>
      <c r="T37" s="97"/>
    </row>
    <row r="38" spans="1:20" s="3" customFormat="1" ht="9" customHeight="1" thickBot="1" x14ac:dyDescent="0.3">
      <c r="A38" s="8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33"/>
    </row>
    <row r="39" spans="1:20" s="3" customFormat="1" ht="15" customHeight="1" thickTop="1" x14ac:dyDescent="0.25">
      <c r="A39" s="79">
        <v>3</v>
      </c>
      <c r="B39" s="87" t="s">
        <v>47</v>
      </c>
      <c r="C39" s="77" t="s">
        <v>41</v>
      </c>
      <c r="D39" s="62" t="s">
        <v>82</v>
      </c>
      <c r="E39" s="98" t="s">
        <v>83</v>
      </c>
      <c r="F39" s="99"/>
      <c r="G39" s="100"/>
      <c r="H39" s="39">
        <v>0</v>
      </c>
      <c r="I39" s="39">
        <v>0</v>
      </c>
      <c r="J39" s="39">
        <v>22</v>
      </c>
      <c r="K39" s="39">
        <v>0</v>
      </c>
      <c r="L39" s="39">
        <v>0</v>
      </c>
      <c r="M39" s="39">
        <v>22</v>
      </c>
      <c r="N39" s="39">
        <v>0</v>
      </c>
      <c r="O39" s="39">
        <v>0</v>
      </c>
      <c r="P39" s="7"/>
      <c r="Q39" s="7">
        <v>0</v>
      </c>
      <c r="R39" s="7">
        <v>0</v>
      </c>
      <c r="S39" s="30"/>
      <c r="T39" s="96">
        <f>IFERROR(SUM(H40:S40)/SUM(H39:S39),0)*10</f>
        <v>97.99545454545455</v>
      </c>
    </row>
    <row r="40" spans="1:20" s="3" customFormat="1" ht="15" customHeight="1" x14ac:dyDescent="0.25">
      <c r="A40" s="80"/>
      <c r="B40" s="108"/>
      <c r="C40" s="78"/>
      <c r="D40" s="63"/>
      <c r="E40" s="72" t="s">
        <v>42</v>
      </c>
      <c r="F40" s="73"/>
      <c r="G40" s="74"/>
      <c r="H40" s="37">
        <f t="shared" ref="H40:S40" si="4">SUM(H41:H62)</f>
        <v>0</v>
      </c>
      <c r="I40" s="37">
        <f t="shared" si="4"/>
        <v>0</v>
      </c>
      <c r="J40" s="37">
        <f t="shared" si="4"/>
        <v>216.37000000000006</v>
      </c>
      <c r="K40" s="37">
        <f t="shared" si="4"/>
        <v>0</v>
      </c>
      <c r="L40" s="37">
        <f t="shared" si="4"/>
        <v>0</v>
      </c>
      <c r="M40" s="37">
        <v>214.81</v>
      </c>
      <c r="N40" s="37">
        <f t="shared" si="4"/>
        <v>0</v>
      </c>
      <c r="O40" s="37">
        <f t="shared" si="4"/>
        <v>0</v>
      </c>
      <c r="P40" s="37">
        <f t="shared" si="4"/>
        <v>0</v>
      </c>
      <c r="Q40" s="37">
        <f t="shared" si="4"/>
        <v>0</v>
      </c>
      <c r="R40" s="37">
        <f t="shared" si="4"/>
        <v>0</v>
      </c>
      <c r="S40" s="38">
        <f t="shared" si="4"/>
        <v>0</v>
      </c>
      <c r="T40" s="97"/>
    </row>
    <row r="41" spans="1:20" s="3" customFormat="1" ht="17" customHeight="1" x14ac:dyDescent="0.25">
      <c r="A41" s="80"/>
      <c r="B41" s="108"/>
      <c r="C41" s="78"/>
      <c r="D41" s="63"/>
      <c r="E41" s="70" t="s">
        <v>26</v>
      </c>
      <c r="F41" s="70" t="s">
        <v>40</v>
      </c>
      <c r="G41" s="18" t="s">
        <v>37</v>
      </c>
      <c r="H41" s="35">
        <v>0</v>
      </c>
      <c r="I41" s="35">
        <v>0</v>
      </c>
      <c r="J41" s="35">
        <v>9.9600000000000009</v>
      </c>
      <c r="K41" s="35">
        <v>0</v>
      </c>
      <c r="L41" s="35">
        <v>0</v>
      </c>
      <c r="M41" s="35">
        <v>9.9</v>
      </c>
      <c r="N41" s="35">
        <v>0</v>
      </c>
      <c r="O41" s="35">
        <v>0</v>
      </c>
      <c r="P41" s="35">
        <v>0</v>
      </c>
      <c r="Q41" s="35">
        <v>0</v>
      </c>
      <c r="R41" s="35">
        <v>0</v>
      </c>
      <c r="S41" s="36">
        <v>0</v>
      </c>
      <c r="T41" s="97"/>
    </row>
    <row r="42" spans="1:20" s="3" customFormat="1" ht="17" customHeight="1" x14ac:dyDescent="0.25">
      <c r="A42" s="80"/>
      <c r="B42" s="108"/>
      <c r="C42" s="78"/>
      <c r="D42" s="63"/>
      <c r="E42" s="71"/>
      <c r="F42" s="71"/>
      <c r="G42" s="18" t="s">
        <v>38</v>
      </c>
      <c r="H42" s="35">
        <v>0</v>
      </c>
      <c r="I42" s="35">
        <v>0</v>
      </c>
      <c r="J42" s="35">
        <v>9.75</v>
      </c>
      <c r="K42" s="35">
        <v>0</v>
      </c>
      <c r="L42" s="35">
        <v>0</v>
      </c>
      <c r="M42" s="35">
        <v>9.6</v>
      </c>
      <c r="N42" s="35">
        <v>0</v>
      </c>
      <c r="O42" s="35">
        <v>0</v>
      </c>
      <c r="P42" s="35">
        <v>0</v>
      </c>
      <c r="Q42" s="35">
        <v>0</v>
      </c>
      <c r="R42" s="35">
        <v>0</v>
      </c>
      <c r="S42" s="35">
        <v>0</v>
      </c>
      <c r="T42" s="97"/>
    </row>
    <row r="43" spans="1:20" s="3" customFormat="1" ht="17" customHeight="1" x14ac:dyDescent="0.25">
      <c r="A43" s="80"/>
      <c r="B43" s="108"/>
      <c r="C43" s="78"/>
      <c r="D43" s="63"/>
      <c r="E43" s="71"/>
      <c r="F43" s="71"/>
      <c r="G43" s="18" t="s">
        <v>39</v>
      </c>
      <c r="H43" s="35">
        <v>0</v>
      </c>
      <c r="I43" s="35">
        <v>0</v>
      </c>
      <c r="J43" s="35">
        <v>9.2100000000000009</v>
      </c>
      <c r="K43" s="35">
        <v>0</v>
      </c>
      <c r="L43" s="35">
        <v>0</v>
      </c>
      <c r="M43" s="35">
        <v>9.0399999999999991</v>
      </c>
      <c r="N43" s="35">
        <v>0</v>
      </c>
      <c r="O43" s="35">
        <v>0</v>
      </c>
      <c r="P43" s="35">
        <v>0</v>
      </c>
      <c r="Q43" s="35">
        <v>0</v>
      </c>
      <c r="R43" s="35">
        <v>0</v>
      </c>
      <c r="S43" s="35">
        <v>0</v>
      </c>
      <c r="T43" s="97"/>
    </row>
    <row r="44" spans="1:20" s="3" customFormat="1" ht="17" customHeight="1" x14ac:dyDescent="0.25">
      <c r="A44" s="80"/>
      <c r="B44" s="108"/>
      <c r="C44" s="78"/>
      <c r="D44" s="63"/>
      <c r="E44" s="71"/>
      <c r="F44" s="71"/>
      <c r="G44" s="18" t="s">
        <v>62</v>
      </c>
      <c r="H44" s="35">
        <v>0</v>
      </c>
      <c r="I44" s="35">
        <v>0</v>
      </c>
      <c r="J44" s="35">
        <v>9.8699999999999992</v>
      </c>
      <c r="K44" s="35">
        <v>0</v>
      </c>
      <c r="L44" s="35">
        <v>0</v>
      </c>
      <c r="M44" s="35">
        <v>9.77</v>
      </c>
      <c r="N44" s="35">
        <v>0</v>
      </c>
      <c r="O44" s="35">
        <v>0</v>
      </c>
      <c r="P44" s="35">
        <v>0</v>
      </c>
      <c r="Q44" s="35">
        <v>0</v>
      </c>
      <c r="R44" s="35">
        <v>0</v>
      </c>
      <c r="S44" s="35">
        <v>0</v>
      </c>
      <c r="T44" s="97"/>
    </row>
    <row r="45" spans="1:20" s="3" customFormat="1" ht="17" customHeight="1" x14ac:dyDescent="0.25">
      <c r="A45" s="80"/>
      <c r="B45" s="108"/>
      <c r="C45" s="78"/>
      <c r="D45" s="63"/>
      <c r="E45" s="71"/>
      <c r="F45" s="71"/>
      <c r="G45" s="18" t="s">
        <v>63</v>
      </c>
      <c r="H45" s="35">
        <v>0</v>
      </c>
      <c r="I45" s="35">
        <v>0</v>
      </c>
      <c r="J45" s="35">
        <v>9.9700000000000006</v>
      </c>
      <c r="K45" s="35">
        <v>0</v>
      </c>
      <c r="L45" s="35">
        <v>0</v>
      </c>
      <c r="M45" s="35">
        <v>9.9499999999999993</v>
      </c>
      <c r="N45" s="35">
        <v>0</v>
      </c>
      <c r="O45" s="35">
        <v>0</v>
      </c>
      <c r="P45" s="35">
        <v>0</v>
      </c>
      <c r="Q45" s="35">
        <v>0</v>
      </c>
      <c r="R45" s="35">
        <v>0</v>
      </c>
      <c r="S45" s="35">
        <v>0</v>
      </c>
      <c r="T45" s="97"/>
    </row>
    <row r="46" spans="1:20" s="3" customFormat="1" ht="17" customHeight="1" x14ac:dyDescent="0.25">
      <c r="A46" s="80"/>
      <c r="B46" s="108"/>
      <c r="C46" s="78"/>
      <c r="D46" s="63"/>
      <c r="E46" s="71"/>
      <c r="F46" s="71"/>
      <c r="G46" s="18" t="s">
        <v>64</v>
      </c>
      <c r="H46" s="35">
        <v>0</v>
      </c>
      <c r="I46" s="35">
        <v>0</v>
      </c>
      <c r="J46" s="35">
        <v>9.61</v>
      </c>
      <c r="K46" s="35">
        <v>0</v>
      </c>
      <c r="L46" s="35">
        <v>0</v>
      </c>
      <c r="M46" s="35">
        <v>9.4700000000000006</v>
      </c>
      <c r="N46" s="35">
        <v>0</v>
      </c>
      <c r="O46" s="35">
        <v>0</v>
      </c>
      <c r="P46" s="35">
        <v>0</v>
      </c>
      <c r="Q46" s="35">
        <v>0</v>
      </c>
      <c r="R46" s="35">
        <v>0</v>
      </c>
      <c r="S46" s="35">
        <v>0</v>
      </c>
      <c r="T46" s="97"/>
    </row>
    <row r="47" spans="1:20" s="3" customFormat="1" ht="17" customHeight="1" x14ac:dyDescent="0.25">
      <c r="A47" s="80"/>
      <c r="B47" s="108"/>
      <c r="C47" s="78"/>
      <c r="D47" s="63"/>
      <c r="E47" s="71"/>
      <c r="F47" s="71"/>
      <c r="G47" s="18" t="s">
        <v>65</v>
      </c>
      <c r="H47" s="35">
        <v>0</v>
      </c>
      <c r="I47" s="35">
        <v>0</v>
      </c>
      <c r="J47" s="35">
        <v>9.9700000000000006</v>
      </c>
      <c r="K47" s="35">
        <v>0</v>
      </c>
      <c r="L47" s="35">
        <v>0</v>
      </c>
      <c r="M47" s="35">
        <v>9.83</v>
      </c>
      <c r="N47" s="35">
        <v>0</v>
      </c>
      <c r="O47" s="35">
        <v>0</v>
      </c>
      <c r="P47" s="35">
        <v>0</v>
      </c>
      <c r="Q47" s="35">
        <v>0</v>
      </c>
      <c r="R47" s="35">
        <v>0</v>
      </c>
      <c r="S47" s="35">
        <v>0</v>
      </c>
      <c r="T47" s="97"/>
    </row>
    <row r="48" spans="1:20" s="3" customFormat="1" ht="17" customHeight="1" x14ac:dyDescent="0.25">
      <c r="A48" s="80"/>
      <c r="B48" s="108"/>
      <c r="C48" s="78"/>
      <c r="D48" s="63"/>
      <c r="E48" s="71"/>
      <c r="F48" s="71"/>
      <c r="G48" s="18" t="s">
        <v>66</v>
      </c>
      <c r="H48" s="35">
        <v>0</v>
      </c>
      <c r="I48" s="35">
        <v>0</v>
      </c>
      <c r="J48" s="35">
        <v>9.94</v>
      </c>
      <c r="K48" s="35">
        <v>0</v>
      </c>
      <c r="L48" s="35">
        <v>0</v>
      </c>
      <c r="M48" s="35">
        <v>9.91</v>
      </c>
      <c r="N48" s="35">
        <v>0</v>
      </c>
      <c r="O48" s="35">
        <v>0</v>
      </c>
      <c r="P48" s="35">
        <v>0</v>
      </c>
      <c r="Q48" s="35">
        <v>0</v>
      </c>
      <c r="R48" s="35">
        <v>0</v>
      </c>
      <c r="S48" s="35">
        <v>0</v>
      </c>
      <c r="T48" s="97"/>
    </row>
    <row r="49" spans="1:20" s="3" customFormat="1" ht="17" customHeight="1" x14ac:dyDescent="0.25">
      <c r="A49" s="80"/>
      <c r="B49" s="108"/>
      <c r="C49" s="78"/>
      <c r="D49" s="63"/>
      <c r="E49" s="71"/>
      <c r="F49" s="71"/>
      <c r="G49" s="18" t="s">
        <v>67</v>
      </c>
      <c r="H49" s="35">
        <v>0</v>
      </c>
      <c r="I49" s="35">
        <v>0</v>
      </c>
      <c r="J49" s="35">
        <v>9.89</v>
      </c>
      <c r="K49" s="35">
        <v>0</v>
      </c>
      <c r="L49" s="35">
        <v>0</v>
      </c>
      <c r="M49" s="35">
        <v>9.7899999999999991</v>
      </c>
      <c r="N49" s="35">
        <v>0</v>
      </c>
      <c r="O49" s="35">
        <v>0</v>
      </c>
      <c r="P49" s="35">
        <v>0</v>
      </c>
      <c r="Q49" s="35">
        <v>0</v>
      </c>
      <c r="R49" s="35">
        <v>0</v>
      </c>
      <c r="S49" s="35">
        <v>0</v>
      </c>
      <c r="T49" s="97"/>
    </row>
    <row r="50" spans="1:20" s="3" customFormat="1" ht="17" customHeight="1" x14ac:dyDescent="0.25">
      <c r="A50" s="80"/>
      <c r="B50" s="108"/>
      <c r="C50" s="78"/>
      <c r="D50" s="63"/>
      <c r="E50" s="71"/>
      <c r="F50" s="71"/>
      <c r="G50" s="18" t="s">
        <v>68</v>
      </c>
      <c r="H50" s="35">
        <v>0</v>
      </c>
      <c r="I50" s="35">
        <v>0</v>
      </c>
      <c r="J50" s="35">
        <v>9.65</v>
      </c>
      <c r="K50" s="35">
        <v>0</v>
      </c>
      <c r="L50" s="35">
        <v>0</v>
      </c>
      <c r="M50" s="35">
        <v>9.58</v>
      </c>
      <c r="N50" s="35">
        <v>0</v>
      </c>
      <c r="O50" s="35">
        <v>0</v>
      </c>
      <c r="P50" s="35">
        <v>0</v>
      </c>
      <c r="Q50" s="35">
        <v>0</v>
      </c>
      <c r="R50" s="35">
        <v>0</v>
      </c>
      <c r="S50" s="35">
        <v>0</v>
      </c>
      <c r="T50" s="97"/>
    </row>
    <row r="51" spans="1:20" s="3" customFormat="1" ht="17" customHeight="1" x14ac:dyDescent="0.25">
      <c r="A51" s="80"/>
      <c r="B51" s="108"/>
      <c r="C51" s="78"/>
      <c r="D51" s="63"/>
      <c r="E51" s="71"/>
      <c r="F51" s="71"/>
      <c r="G51" s="18" t="s">
        <v>69</v>
      </c>
      <c r="H51" s="35">
        <v>0</v>
      </c>
      <c r="I51" s="35">
        <v>0</v>
      </c>
      <c r="J51" s="35">
        <v>9.9</v>
      </c>
      <c r="K51" s="35">
        <v>0</v>
      </c>
      <c r="L51" s="35">
        <v>0</v>
      </c>
      <c r="M51" s="35">
        <v>9.89</v>
      </c>
      <c r="N51" s="35">
        <v>0</v>
      </c>
      <c r="O51" s="35">
        <v>0</v>
      </c>
      <c r="P51" s="35">
        <v>0</v>
      </c>
      <c r="Q51" s="35">
        <v>0</v>
      </c>
      <c r="R51" s="35">
        <v>0</v>
      </c>
      <c r="S51" s="35">
        <v>0</v>
      </c>
      <c r="T51" s="97"/>
    </row>
    <row r="52" spans="1:20" s="3" customFormat="1" ht="17" customHeight="1" x14ac:dyDescent="0.25">
      <c r="A52" s="80"/>
      <c r="B52" s="108"/>
      <c r="C52" s="78"/>
      <c r="D52" s="63"/>
      <c r="E52" s="71"/>
      <c r="F52" s="71"/>
      <c r="G52" s="18" t="s">
        <v>70</v>
      </c>
      <c r="H52" s="35">
        <v>0</v>
      </c>
      <c r="I52" s="35">
        <v>0</v>
      </c>
      <c r="J52" s="35">
        <v>9.91</v>
      </c>
      <c r="K52" s="35">
        <v>0</v>
      </c>
      <c r="L52" s="35">
        <v>0</v>
      </c>
      <c r="M52" s="35">
        <v>9.8699999999999992</v>
      </c>
      <c r="N52" s="35">
        <v>0</v>
      </c>
      <c r="O52" s="35">
        <v>0</v>
      </c>
      <c r="P52" s="35">
        <v>0</v>
      </c>
      <c r="Q52" s="35">
        <v>0</v>
      </c>
      <c r="R52" s="35">
        <v>0</v>
      </c>
      <c r="S52" s="35">
        <v>0</v>
      </c>
      <c r="T52" s="97"/>
    </row>
    <row r="53" spans="1:20" s="3" customFormat="1" ht="17" customHeight="1" x14ac:dyDescent="0.25">
      <c r="A53" s="80"/>
      <c r="B53" s="108"/>
      <c r="C53" s="78"/>
      <c r="D53" s="63"/>
      <c r="E53" s="71"/>
      <c r="F53" s="71"/>
      <c r="G53" s="18" t="s">
        <v>71</v>
      </c>
      <c r="H53" s="35">
        <v>0</v>
      </c>
      <c r="I53" s="35">
        <v>0</v>
      </c>
      <c r="J53" s="35">
        <v>9.9</v>
      </c>
      <c r="K53" s="35">
        <v>0</v>
      </c>
      <c r="L53" s="35">
        <v>0</v>
      </c>
      <c r="M53" s="35">
        <v>9.86</v>
      </c>
      <c r="N53" s="35">
        <v>0</v>
      </c>
      <c r="O53" s="35">
        <v>0</v>
      </c>
      <c r="P53" s="35">
        <v>0</v>
      </c>
      <c r="Q53" s="35">
        <v>0</v>
      </c>
      <c r="R53" s="35">
        <v>0</v>
      </c>
      <c r="S53" s="35">
        <v>0</v>
      </c>
      <c r="T53" s="97"/>
    </row>
    <row r="54" spans="1:20" s="3" customFormat="1" ht="17" customHeight="1" x14ac:dyDescent="0.25">
      <c r="A54" s="80"/>
      <c r="B54" s="108"/>
      <c r="C54" s="78"/>
      <c r="D54" s="63"/>
      <c r="E54" s="71"/>
      <c r="F54" s="71"/>
      <c r="G54" s="18" t="s">
        <v>72</v>
      </c>
      <c r="H54" s="35">
        <v>0</v>
      </c>
      <c r="I54" s="35">
        <v>0</v>
      </c>
      <c r="J54" s="35">
        <v>9.9499999999999993</v>
      </c>
      <c r="K54" s="35">
        <v>0</v>
      </c>
      <c r="L54" s="35">
        <v>0</v>
      </c>
      <c r="M54" s="35">
        <v>9.94</v>
      </c>
      <c r="N54" s="35">
        <v>0</v>
      </c>
      <c r="O54" s="35">
        <v>0</v>
      </c>
      <c r="P54" s="35">
        <v>0</v>
      </c>
      <c r="Q54" s="35">
        <v>0</v>
      </c>
      <c r="R54" s="35">
        <v>0</v>
      </c>
      <c r="S54" s="35">
        <v>0</v>
      </c>
      <c r="T54" s="97"/>
    </row>
    <row r="55" spans="1:20" s="3" customFormat="1" ht="17" customHeight="1" x14ac:dyDescent="0.25">
      <c r="A55" s="80"/>
      <c r="B55" s="108"/>
      <c r="C55" s="78"/>
      <c r="D55" s="63"/>
      <c r="E55" s="71"/>
      <c r="F55" s="71"/>
      <c r="G55" s="18" t="s">
        <v>73</v>
      </c>
      <c r="H55" s="35">
        <v>0</v>
      </c>
      <c r="I55" s="35">
        <v>0</v>
      </c>
      <c r="J55" s="35">
        <v>9.86</v>
      </c>
      <c r="K55" s="35">
        <v>0</v>
      </c>
      <c r="L55" s="35">
        <v>0</v>
      </c>
      <c r="M55" s="35">
        <v>9.86</v>
      </c>
      <c r="N55" s="35">
        <v>0</v>
      </c>
      <c r="O55" s="35">
        <v>0</v>
      </c>
      <c r="P55" s="35">
        <v>0</v>
      </c>
      <c r="Q55" s="35">
        <v>0</v>
      </c>
      <c r="R55" s="35">
        <v>0</v>
      </c>
      <c r="S55" s="35">
        <v>0</v>
      </c>
      <c r="T55" s="97"/>
    </row>
    <row r="56" spans="1:20" s="3" customFormat="1" ht="17" customHeight="1" x14ac:dyDescent="0.25">
      <c r="A56" s="80"/>
      <c r="B56" s="108"/>
      <c r="C56" s="78"/>
      <c r="D56" s="63"/>
      <c r="E56" s="71"/>
      <c r="F56" s="71"/>
      <c r="G56" s="18" t="s">
        <v>74</v>
      </c>
      <c r="H56" s="35">
        <v>0</v>
      </c>
      <c r="I56" s="35">
        <v>0</v>
      </c>
      <c r="J56" s="35">
        <v>9.9700000000000006</v>
      </c>
      <c r="K56" s="35">
        <v>0</v>
      </c>
      <c r="L56" s="35">
        <v>0</v>
      </c>
      <c r="M56" s="35">
        <v>9.94</v>
      </c>
      <c r="N56" s="35">
        <v>0</v>
      </c>
      <c r="O56" s="35">
        <v>0</v>
      </c>
      <c r="P56" s="35">
        <v>0</v>
      </c>
      <c r="Q56" s="35">
        <v>0</v>
      </c>
      <c r="R56" s="35">
        <v>0</v>
      </c>
      <c r="S56" s="35">
        <v>0</v>
      </c>
      <c r="T56" s="97"/>
    </row>
    <row r="57" spans="1:20" s="3" customFormat="1" ht="17" customHeight="1" x14ac:dyDescent="0.25">
      <c r="A57" s="80"/>
      <c r="B57" s="108"/>
      <c r="C57" s="78"/>
      <c r="D57" s="63"/>
      <c r="E57" s="71"/>
      <c r="F57" s="71"/>
      <c r="G57" s="18" t="s">
        <v>75</v>
      </c>
      <c r="H57" s="35">
        <v>0</v>
      </c>
      <c r="I57" s="35">
        <v>0</v>
      </c>
      <c r="J57" s="35">
        <v>9.84</v>
      </c>
      <c r="K57" s="35">
        <v>0</v>
      </c>
      <c r="L57" s="35">
        <v>0</v>
      </c>
      <c r="M57" s="35">
        <v>9.68</v>
      </c>
      <c r="N57" s="35">
        <v>0</v>
      </c>
      <c r="O57" s="35">
        <v>0</v>
      </c>
      <c r="P57" s="35">
        <v>0</v>
      </c>
      <c r="Q57" s="35">
        <v>0</v>
      </c>
      <c r="R57" s="35">
        <v>0</v>
      </c>
      <c r="S57" s="35">
        <v>0</v>
      </c>
      <c r="T57" s="97"/>
    </row>
    <row r="58" spans="1:20" s="3" customFormat="1" ht="17" customHeight="1" x14ac:dyDescent="0.25">
      <c r="A58" s="80"/>
      <c r="B58" s="108"/>
      <c r="C58" s="78"/>
      <c r="D58" s="63"/>
      <c r="E58" s="71"/>
      <c r="F58" s="71"/>
      <c r="G58" s="18" t="s">
        <v>76</v>
      </c>
      <c r="H58" s="35">
        <v>0</v>
      </c>
      <c r="I58" s="35">
        <v>0</v>
      </c>
      <c r="J58" s="35">
        <v>9.81</v>
      </c>
      <c r="K58" s="35">
        <v>0</v>
      </c>
      <c r="L58" s="35">
        <v>0</v>
      </c>
      <c r="M58" s="35">
        <v>9.64</v>
      </c>
      <c r="N58" s="35">
        <v>0</v>
      </c>
      <c r="O58" s="35">
        <v>0</v>
      </c>
      <c r="P58" s="35">
        <v>0</v>
      </c>
      <c r="Q58" s="35">
        <v>0</v>
      </c>
      <c r="R58" s="35">
        <v>0</v>
      </c>
      <c r="S58" s="35">
        <v>0</v>
      </c>
      <c r="T58" s="97"/>
    </row>
    <row r="59" spans="1:20" s="3" customFormat="1" ht="17" customHeight="1" x14ac:dyDescent="0.25">
      <c r="A59" s="80"/>
      <c r="B59" s="108"/>
      <c r="C59" s="78"/>
      <c r="D59" s="63"/>
      <c r="E59" s="71"/>
      <c r="F59" s="71"/>
      <c r="G59" s="18" t="s">
        <v>77</v>
      </c>
      <c r="H59" s="35">
        <v>0</v>
      </c>
      <c r="I59" s="35">
        <v>0</v>
      </c>
      <c r="J59" s="35">
        <v>10</v>
      </c>
      <c r="K59" s="35">
        <v>0</v>
      </c>
      <c r="L59" s="35">
        <v>0</v>
      </c>
      <c r="M59" s="35">
        <v>10</v>
      </c>
      <c r="N59" s="35">
        <v>0</v>
      </c>
      <c r="O59" s="35">
        <v>0</v>
      </c>
      <c r="P59" s="35">
        <v>0</v>
      </c>
      <c r="Q59" s="35">
        <v>0</v>
      </c>
      <c r="R59" s="35">
        <v>0</v>
      </c>
      <c r="S59" s="35">
        <v>0</v>
      </c>
      <c r="T59" s="97"/>
    </row>
    <row r="60" spans="1:20" s="3" customFormat="1" ht="17" customHeight="1" x14ac:dyDescent="0.25">
      <c r="A60" s="80"/>
      <c r="B60" s="108"/>
      <c r="C60" s="78"/>
      <c r="D60" s="63"/>
      <c r="E60" s="71"/>
      <c r="F60" s="71"/>
      <c r="G60" s="18" t="s">
        <v>78</v>
      </c>
      <c r="H60" s="35">
        <v>0</v>
      </c>
      <c r="I60" s="35">
        <v>0</v>
      </c>
      <c r="J60" s="35">
        <v>9.9600000000000009</v>
      </c>
      <c r="K60" s="35">
        <v>0</v>
      </c>
      <c r="L60" s="35">
        <v>0</v>
      </c>
      <c r="M60" s="35">
        <v>9.94</v>
      </c>
      <c r="N60" s="35">
        <v>0</v>
      </c>
      <c r="O60" s="35">
        <v>0</v>
      </c>
      <c r="P60" s="35">
        <v>0</v>
      </c>
      <c r="Q60" s="35">
        <v>0</v>
      </c>
      <c r="R60" s="35">
        <v>0</v>
      </c>
      <c r="S60" s="35">
        <v>0</v>
      </c>
      <c r="T60" s="97"/>
    </row>
    <row r="61" spans="1:20" s="3" customFormat="1" ht="17" customHeight="1" x14ac:dyDescent="0.25">
      <c r="A61" s="80"/>
      <c r="B61" s="108"/>
      <c r="C61" s="78"/>
      <c r="D61" s="63"/>
      <c r="E61" s="71"/>
      <c r="F61" s="71"/>
      <c r="G61" s="18" t="s">
        <v>79</v>
      </c>
      <c r="H61" s="35">
        <v>0</v>
      </c>
      <c r="I61" s="35">
        <v>0</v>
      </c>
      <c r="J61" s="35">
        <v>9.89</v>
      </c>
      <c r="K61" s="35">
        <v>0</v>
      </c>
      <c r="L61" s="35">
        <v>0</v>
      </c>
      <c r="M61" s="35">
        <v>9.9700000000000006</v>
      </c>
      <c r="N61" s="35">
        <v>0</v>
      </c>
      <c r="O61" s="35">
        <v>0</v>
      </c>
      <c r="P61" s="35">
        <v>0</v>
      </c>
      <c r="Q61" s="35">
        <v>0</v>
      </c>
      <c r="R61" s="35">
        <v>0</v>
      </c>
      <c r="S61" s="35">
        <v>0</v>
      </c>
      <c r="T61" s="97"/>
    </row>
    <row r="62" spans="1:20" s="3" customFormat="1" ht="17" customHeight="1" x14ac:dyDescent="0.25">
      <c r="A62" s="80"/>
      <c r="B62" s="108"/>
      <c r="C62" s="78"/>
      <c r="D62" s="63"/>
      <c r="E62" s="71"/>
      <c r="F62" s="71"/>
      <c r="G62" s="18" t="s">
        <v>80</v>
      </c>
      <c r="H62" s="35">
        <v>0</v>
      </c>
      <c r="I62" s="35">
        <v>0</v>
      </c>
      <c r="J62" s="35">
        <v>9.56</v>
      </c>
      <c r="K62" s="35">
        <v>0</v>
      </c>
      <c r="L62" s="35">
        <v>0</v>
      </c>
      <c r="M62" s="35">
        <v>9.3800000000000008</v>
      </c>
      <c r="N62" s="35">
        <v>0</v>
      </c>
      <c r="O62" s="35">
        <v>0</v>
      </c>
      <c r="P62" s="35">
        <v>0</v>
      </c>
      <c r="Q62" s="35">
        <v>0</v>
      </c>
      <c r="R62" s="35">
        <v>0</v>
      </c>
      <c r="S62" s="35">
        <v>0</v>
      </c>
      <c r="T62" s="97"/>
    </row>
    <row r="63" spans="1:20" s="3" customFormat="1" ht="9" customHeight="1" thickBot="1" x14ac:dyDescent="0.3">
      <c r="A63" s="64"/>
      <c r="B63" s="65"/>
      <c r="C63" s="65"/>
      <c r="D63" s="65"/>
      <c r="E63" s="65"/>
      <c r="F63" s="65"/>
      <c r="G63" s="65"/>
      <c r="H63" s="66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34"/>
    </row>
    <row r="64" spans="1:20" s="3" customFormat="1" ht="13.25" customHeight="1" thickTop="1" x14ac:dyDescent="0.25">
      <c r="A64" s="89">
        <v>4</v>
      </c>
      <c r="B64" s="87" t="s">
        <v>23</v>
      </c>
      <c r="C64" s="85" t="s">
        <v>30</v>
      </c>
      <c r="D64" s="83" t="s">
        <v>53</v>
      </c>
      <c r="E64" s="98" t="s">
        <v>32</v>
      </c>
      <c r="F64" s="99"/>
      <c r="G64" s="100"/>
      <c r="H64" s="39">
        <v>0</v>
      </c>
      <c r="I64" s="39">
        <v>0</v>
      </c>
      <c r="J64" s="39">
        <v>0</v>
      </c>
      <c r="K64" s="39">
        <v>0</v>
      </c>
      <c r="L64" s="39">
        <v>0</v>
      </c>
      <c r="M64" s="39">
        <v>0</v>
      </c>
      <c r="N64" s="39">
        <v>0</v>
      </c>
      <c r="O64" s="39">
        <v>0</v>
      </c>
      <c r="P64" s="7"/>
      <c r="Q64" s="7"/>
      <c r="R64" s="7"/>
      <c r="S64" s="30"/>
      <c r="T64" s="75">
        <f>IFERROR(SUM(H65:S65)/SUM(H64:S64),1)</f>
        <v>1</v>
      </c>
    </row>
    <row r="65" spans="1:20" s="3" customFormat="1" ht="36" customHeight="1" x14ac:dyDescent="0.25">
      <c r="A65" s="90"/>
      <c r="B65" s="88"/>
      <c r="C65" s="86"/>
      <c r="D65" s="84"/>
      <c r="E65" s="6" t="s">
        <v>31</v>
      </c>
      <c r="F65" s="23">
        <v>1</v>
      </c>
      <c r="G65" s="17" t="s">
        <v>34</v>
      </c>
      <c r="H65" s="22">
        <v>0</v>
      </c>
      <c r="I65" s="22">
        <v>0</v>
      </c>
      <c r="J65" s="22">
        <v>0</v>
      </c>
      <c r="K65" s="22">
        <v>0</v>
      </c>
      <c r="L65" s="22">
        <v>0</v>
      </c>
      <c r="M65" s="22">
        <v>0</v>
      </c>
      <c r="N65" s="22">
        <v>0</v>
      </c>
      <c r="O65" s="22">
        <v>0</v>
      </c>
      <c r="P65" s="45"/>
      <c r="Q65" s="45"/>
      <c r="R65" s="45"/>
      <c r="S65" s="45"/>
      <c r="T65" s="76"/>
    </row>
    <row r="66" spans="1:20" s="3" customFormat="1" ht="9" customHeight="1" thickBot="1" x14ac:dyDescent="0.3">
      <c r="A66" s="64"/>
      <c r="B66" s="65"/>
      <c r="C66" s="65"/>
      <c r="D66" s="65"/>
      <c r="E66" s="65"/>
      <c r="F66" s="65"/>
      <c r="G66" s="65"/>
      <c r="H66" s="42"/>
      <c r="I66" s="42"/>
      <c r="J66" s="42"/>
      <c r="K66" s="42"/>
      <c r="L66" s="42"/>
      <c r="M66" s="42"/>
      <c r="N66" s="42"/>
      <c r="O66" s="42"/>
      <c r="P66" s="19"/>
      <c r="Q66" s="19"/>
      <c r="R66" s="19"/>
      <c r="S66" s="19"/>
      <c r="T66" s="34"/>
    </row>
    <row r="67" spans="1:20" s="3" customFormat="1" ht="15" customHeight="1" thickTop="1" x14ac:dyDescent="0.25">
      <c r="A67" s="79">
        <v>5</v>
      </c>
      <c r="B67" s="87" t="s">
        <v>46</v>
      </c>
      <c r="C67" s="85" t="s">
        <v>43</v>
      </c>
      <c r="D67" s="83" t="s">
        <v>54</v>
      </c>
      <c r="E67" s="98" t="s">
        <v>33</v>
      </c>
      <c r="F67" s="99"/>
      <c r="G67" s="100"/>
      <c r="H67" s="39">
        <v>0</v>
      </c>
      <c r="I67" s="39">
        <v>0</v>
      </c>
      <c r="J67" s="39">
        <v>1</v>
      </c>
      <c r="K67" s="39">
        <v>0</v>
      </c>
      <c r="L67" s="39">
        <v>0</v>
      </c>
      <c r="M67" s="39">
        <v>0</v>
      </c>
      <c r="N67" s="39">
        <v>0</v>
      </c>
      <c r="O67" s="39">
        <v>0</v>
      </c>
      <c r="P67" s="7"/>
      <c r="Q67" s="7"/>
      <c r="R67" s="7"/>
      <c r="S67" s="30"/>
      <c r="T67" s="75">
        <f>IFERROR((SUM(H68:S68)/SUM(H67:S67)),0)</f>
        <v>1</v>
      </c>
    </row>
    <row r="68" spans="1:20" s="3" customFormat="1" ht="36" customHeight="1" x14ac:dyDescent="0.25">
      <c r="A68" s="144"/>
      <c r="B68" s="88"/>
      <c r="C68" s="86"/>
      <c r="D68" s="84"/>
      <c r="E68" s="6" t="s">
        <v>48</v>
      </c>
      <c r="F68" s="23">
        <v>1</v>
      </c>
      <c r="G68" s="17" t="s">
        <v>34</v>
      </c>
      <c r="H68" s="22">
        <v>0</v>
      </c>
      <c r="I68" s="22">
        <v>0</v>
      </c>
      <c r="J68" s="22">
        <v>1</v>
      </c>
      <c r="K68" s="22">
        <v>0</v>
      </c>
      <c r="L68" s="22">
        <v>0</v>
      </c>
      <c r="M68" s="22">
        <v>0</v>
      </c>
      <c r="N68" s="22">
        <v>0</v>
      </c>
      <c r="O68" s="22">
        <v>0</v>
      </c>
      <c r="P68" s="45"/>
      <c r="Q68" s="45"/>
      <c r="R68" s="45"/>
      <c r="S68" s="45"/>
      <c r="T68" s="76"/>
    </row>
    <row r="70" spans="1:20" ht="30" customHeight="1" x14ac:dyDescent="0.3">
      <c r="F70" s="145" t="s">
        <v>44</v>
      </c>
      <c r="G70" s="145"/>
      <c r="H70" s="145"/>
      <c r="I70" s="145"/>
    </row>
    <row r="71" spans="1:20" ht="30" customHeight="1" x14ac:dyDescent="0.25">
      <c r="F71" s="10"/>
      <c r="G71" s="11" t="s">
        <v>24</v>
      </c>
      <c r="H71" s="11"/>
    </row>
    <row r="72" spans="1:20" ht="30" customHeight="1" x14ac:dyDescent="0.25">
      <c r="F72" s="12"/>
      <c r="G72" s="11" t="s">
        <v>17</v>
      </c>
      <c r="H72" s="11"/>
    </row>
    <row r="73" spans="1:20" ht="30.75" customHeight="1" x14ac:dyDescent="0.25">
      <c r="F73" s="13"/>
      <c r="G73" s="11" t="s">
        <v>16</v>
      </c>
      <c r="H73" s="11"/>
    </row>
    <row r="74" spans="1:20" ht="23.25" customHeight="1" thickBot="1" x14ac:dyDescent="0.3"/>
    <row r="75" spans="1:20" ht="16.5" thickTop="1" thickBot="1" x14ac:dyDescent="0.3">
      <c r="A75" s="81" t="s">
        <v>18</v>
      </c>
      <c r="B75" s="81"/>
      <c r="C75" s="81"/>
      <c r="D75" s="81"/>
      <c r="E75" s="81"/>
      <c r="F75" s="81"/>
      <c r="G75" s="81"/>
      <c r="H75" s="81"/>
      <c r="I75" s="81"/>
      <c r="J75" s="81"/>
      <c r="K75" s="81"/>
      <c r="L75" s="82"/>
      <c r="M75" s="27"/>
      <c r="N75" s="27"/>
      <c r="O75" s="27"/>
    </row>
    <row r="76" spans="1:20" ht="16.5" thickTop="1" thickBot="1" x14ac:dyDescent="0.3">
      <c r="A76" s="129" t="s">
        <v>19</v>
      </c>
      <c r="B76" s="129"/>
      <c r="C76" s="129"/>
      <c r="D76" s="129"/>
      <c r="E76" s="129"/>
      <c r="F76" s="130"/>
      <c r="G76" s="131" t="s">
        <v>20</v>
      </c>
      <c r="H76" s="129"/>
      <c r="I76" s="129"/>
      <c r="J76" s="129"/>
      <c r="K76" s="129"/>
      <c r="L76" s="130"/>
      <c r="M76" s="27"/>
      <c r="N76" s="27"/>
      <c r="O76" s="27"/>
    </row>
    <row r="77" spans="1:20" ht="15" customHeight="1" thickTop="1" x14ac:dyDescent="0.25">
      <c r="A77" s="132"/>
      <c r="B77" s="133"/>
      <c r="C77" s="133"/>
      <c r="D77" s="133"/>
      <c r="E77" s="133"/>
      <c r="F77" s="134"/>
      <c r="G77" s="132"/>
      <c r="H77" s="133"/>
      <c r="I77" s="133"/>
      <c r="J77" s="133"/>
      <c r="K77" s="133"/>
      <c r="L77" s="134"/>
      <c r="M77" s="28"/>
      <c r="N77" s="28"/>
      <c r="O77" s="28"/>
    </row>
    <row r="78" spans="1:20" ht="69.75" customHeight="1" thickBot="1" x14ac:dyDescent="0.3">
      <c r="A78" s="135"/>
      <c r="B78" s="136"/>
      <c r="C78" s="136"/>
      <c r="D78" s="136"/>
      <c r="E78" s="136"/>
      <c r="F78" s="137"/>
      <c r="G78" s="135"/>
      <c r="H78" s="136"/>
      <c r="I78" s="136"/>
      <c r="J78" s="136"/>
      <c r="K78" s="136"/>
      <c r="L78" s="137"/>
      <c r="M78" s="26"/>
      <c r="N78" s="26"/>
      <c r="O78" s="26"/>
    </row>
    <row r="79" spans="1:20" ht="30" customHeight="1" thickTop="1" x14ac:dyDescent="0.25"/>
  </sheetData>
  <mergeCells count="59">
    <mergeCell ref="T9:T32"/>
    <mergeCell ref="E10:G10"/>
    <mergeCell ref="E11:E32"/>
    <mergeCell ref="F11:F32"/>
    <mergeCell ref="A1:T1"/>
    <mergeCell ref="A4:T4"/>
    <mergeCell ref="A6:A8"/>
    <mergeCell ref="B6:G6"/>
    <mergeCell ref="P6:S6"/>
    <mergeCell ref="T6:T8"/>
    <mergeCell ref="B7:C7"/>
    <mergeCell ref="D7:G7"/>
    <mergeCell ref="H7:O7"/>
    <mergeCell ref="P7:S7"/>
    <mergeCell ref="A9:A32"/>
    <mergeCell ref="B9:B32"/>
    <mergeCell ref="C9:C32"/>
    <mergeCell ref="D9:D32"/>
    <mergeCell ref="E9:G9"/>
    <mergeCell ref="A33:S33"/>
    <mergeCell ref="A34:A37"/>
    <mergeCell ref="B34:B37"/>
    <mergeCell ref="C34:C35"/>
    <mergeCell ref="D34:D35"/>
    <mergeCell ref="E34:G34"/>
    <mergeCell ref="T34:T35"/>
    <mergeCell ref="C36:C37"/>
    <mergeCell ref="D36:D37"/>
    <mergeCell ref="E36:G36"/>
    <mergeCell ref="T36:T37"/>
    <mergeCell ref="T39:T62"/>
    <mergeCell ref="E40:G40"/>
    <mergeCell ref="E41:E62"/>
    <mergeCell ref="F41:F62"/>
    <mergeCell ref="A63:S63"/>
    <mergeCell ref="A39:A62"/>
    <mergeCell ref="B39:B62"/>
    <mergeCell ref="C39:C62"/>
    <mergeCell ref="D39:D62"/>
    <mergeCell ref="E39:G39"/>
    <mergeCell ref="T64:T65"/>
    <mergeCell ref="A66:G66"/>
    <mergeCell ref="A67:A68"/>
    <mergeCell ref="B67:B68"/>
    <mergeCell ref="C67:C68"/>
    <mergeCell ref="D67:D68"/>
    <mergeCell ref="E67:G67"/>
    <mergeCell ref="T67:T68"/>
    <mergeCell ref="A64:A65"/>
    <mergeCell ref="B64:B65"/>
    <mergeCell ref="C64:C65"/>
    <mergeCell ref="D64:D65"/>
    <mergeCell ref="E64:G64"/>
    <mergeCell ref="F70:I70"/>
    <mergeCell ref="A75:L75"/>
    <mergeCell ref="A76:F76"/>
    <mergeCell ref="G76:L76"/>
    <mergeCell ref="A77:F78"/>
    <mergeCell ref="G77:L78"/>
  </mergeCells>
  <conditionalFormatting sqref="H35:S35">
    <cfRule type="colorScale" priority="4">
      <colorScale>
        <cfvo type="num" val="$P$64"/>
        <cfvo type="num" val="$P$64"/>
        <color rgb="FFE98BD7"/>
        <color rgb="FF950054"/>
      </colorScale>
    </cfRule>
    <cfRule type="colorScale" priority="5">
      <colorScale>
        <cfvo type="num" val="&quot;&lt;$H$27&quot;"/>
        <cfvo type="num" val="$P$64"/>
        <color rgb="FFE98BD7"/>
        <color rgb="FF950054"/>
      </colorScale>
    </cfRule>
    <cfRule type="colorScale" priority="6">
      <colorScale>
        <cfvo type="num" val="&quot;&lt;$H$27&quot;"/>
        <cfvo type="num" val="$P$64"/>
        <color rgb="FFFF7128"/>
        <color rgb="FF950054"/>
      </colorScale>
    </cfRule>
  </conditionalFormatting>
  <conditionalFormatting sqref="H37:S37">
    <cfRule type="colorScale" priority="1">
      <colorScale>
        <cfvo type="num" val="$P$64"/>
        <cfvo type="num" val="$P$64"/>
        <color rgb="FFE98BD7"/>
        <color rgb="FF950054"/>
      </colorScale>
    </cfRule>
    <cfRule type="colorScale" priority="2">
      <colorScale>
        <cfvo type="num" val="&quot;&lt;$H$27&quot;"/>
        <cfvo type="num" val="$P$64"/>
        <color rgb="FFE98BD7"/>
        <color rgb="FF950054"/>
      </colorScale>
    </cfRule>
    <cfRule type="colorScale" priority="3">
      <colorScale>
        <cfvo type="num" val="&quot;&lt;$H$27&quot;"/>
        <cfvo type="num" val="$P$64"/>
        <color rgb="FFFF7128"/>
        <color rgb="FF950054"/>
      </colorScale>
    </cfRule>
  </conditionalFormatting>
  <conditionalFormatting sqref="H65:O65">
    <cfRule type="colorScale" priority="26">
      <colorScale>
        <cfvo type="num" val="$P$64"/>
        <cfvo type="num" val="$P$64"/>
        <color rgb="FFE98BD7"/>
        <color rgb="FF950054"/>
      </colorScale>
    </cfRule>
    <cfRule type="colorScale" priority="27">
      <colorScale>
        <cfvo type="num" val="&quot;&lt;$H$27&quot;"/>
        <cfvo type="num" val="$P$64"/>
        <color rgb="FFE98BD7"/>
        <color rgb="FF950054"/>
      </colorScale>
    </cfRule>
    <cfRule type="colorScale" priority="28">
      <colorScale>
        <cfvo type="num" val="&quot;&lt;$H$27&quot;"/>
        <cfvo type="num" val="$P$64"/>
        <color rgb="FFFF7128"/>
        <color rgb="FF950054"/>
      </colorScale>
    </cfRule>
  </conditionalFormatting>
  <conditionalFormatting sqref="H68:O68">
    <cfRule type="colorScale" priority="7">
      <colorScale>
        <cfvo type="num" val="$P$64"/>
        <cfvo type="num" val="$P$64"/>
        <color rgb="FFE98BD7"/>
        <color rgb="FF950054"/>
      </colorScale>
    </cfRule>
    <cfRule type="colorScale" priority="8">
      <colorScale>
        <cfvo type="num" val="&quot;&lt;$H$27&quot;"/>
        <cfvo type="num" val="$P$64"/>
        <color rgb="FFE98BD7"/>
        <color rgb="FF950054"/>
      </colorScale>
    </cfRule>
    <cfRule type="colorScale" priority="9">
      <colorScale>
        <cfvo type="num" val="&quot;&lt;$H$27&quot;"/>
        <cfvo type="num" val="$P$64"/>
        <color rgb="FFFF7128"/>
        <color rgb="FF950054"/>
      </colorScale>
    </cfRule>
  </conditionalFormatting>
  <conditionalFormatting sqref="T9">
    <cfRule type="cellIs" dxfId="15" priority="23" operator="greaterThan">
      <formula>95%</formula>
    </cfRule>
    <cfRule type="cellIs" dxfId="14" priority="24" operator="greaterThanOrEqual">
      <formula>90%</formula>
    </cfRule>
    <cfRule type="cellIs" dxfId="13" priority="25" operator="lessThan">
      <formula>89.99%</formula>
    </cfRule>
  </conditionalFormatting>
  <conditionalFormatting sqref="T34">
    <cfRule type="cellIs" dxfId="12" priority="20" operator="greaterThanOrEqual">
      <formula>99%</formula>
    </cfRule>
    <cfRule type="cellIs" dxfId="11" priority="21" operator="greaterThanOrEqual">
      <formula>98%</formula>
    </cfRule>
    <cfRule type="cellIs" dxfId="10" priority="22" operator="lessThan">
      <formula>97.99%</formula>
    </cfRule>
  </conditionalFormatting>
  <conditionalFormatting sqref="T36">
    <cfRule type="cellIs" dxfId="9" priority="10" operator="greaterThan">
      <formula>90</formula>
    </cfRule>
    <cfRule type="cellIs" dxfId="8" priority="11" operator="greaterThanOrEqual">
      <formula>80</formula>
    </cfRule>
    <cfRule type="cellIs" dxfId="7" priority="12" operator="lessThan">
      <formula>79.99</formula>
    </cfRule>
  </conditionalFormatting>
  <conditionalFormatting sqref="T66 T38 T33 T63">
    <cfRule type="dataBar" priority="2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{60B4977D-8DD3-44C4-8E55-352B842A2C56}</x14:id>
        </ext>
      </extLst>
    </cfRule>
  </conditionalFormatting>
  <conditionalFormatting sqref="T39">
    <cfRule type="cellIs" dxfId="6" priority="13" operator="greaterThan">
      <formula>90</formula>
    </cfRule>
    <cfRule type="cellIs" dxfId="5" priority="14" operator="greaterThanOrEqual">
      <formula>80</formula>
    </cfRule>
    <cfRule type="cellIs" dxfId="4" priority="15" operator="lessThan">
      <formula>79.99</formula>
    </cfRule>
  </conditionalFormatting>
  <conditionalFormatting sqref="T64">
    <cfRule type="cellIs" dxfId="3" priority="18" operator="greaterThanOrEqual">
      <formula>100%</formula>
    </cfRule>
    <cfRule type="cellIs" dxfId="2" priority="19" operator="lessThan">
      <formula>99.99%</formula>
    </cfRule>
  </conditionalFormatting>
  <conditionalFormatting sqref="T67">
    <cfRule type="cellIs" dxfId="1" priority="16" operator="greaterThanOrEqual">
      <formula>100%</formula>
    </cfRule>
    <cfRule type="cellIs" dxfId="0" priority="17" operator="lessThan">
      <formula>99.99%</formula>
    </cfRule>
  </conditionalFormatting>
  <dataValidations count="1">
    <dataValidation showDropDown="1" showInputMessage="1" showErrorMessage="1" sqref="F35:F37 F11:F32 F64:F65 F67:F68 F41:F62" xr:uid="{58E1F551-24B4-4BEA-A4E8-5CBA421E8A52}"/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scale="36" orientation="landscape" r:id="rId1"/>
  <rowBreaks count="1" manualBreakCount="1">
    <brk id="73" max="16383" man="1"/>
  </row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0B4977D-8DD3-44C4-8E55-352B842A2C5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T66 T38 T33 T63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d4ea72f7-698a-4710-9b83-5c5b7609dc8a">PJHJ36CWT4ZF-97-6373</_dlc_DocId>
    <_dlc_DocIdUrl xmlns="d4ea72f7-698a-4710-9b83-5c5b7609dc8a">
      <Url>http://intranet.itguardian.com.mx/Calidad/_layouts/DocIdRedir.aspx?ID=PJHJ36CWT4ZF-97-6373</Url>
      <Description>PJHJ36CWT4ZF-97-6373</Description>
    </_dlc_DocIdUrl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38DB2D399C8AD4BAAAAFF52CCD54D7A" ma:contentTypeVersion="0" ma:contentTypeDescription="Crear nuevo documento." ma:contentTypeScope="" ma:versionID="6f5250e81cb3a8914aa284c5434f391a">
  <xsd:schema xmlns:xsd="http://www.w3.org/2001/XMLSchema" xmlns:xs="http://www.w3.org/2001/XMLSchema" xmlns:p="http://schemas.microsoft.com/office/2006/metadata/properties" xmlns:ns2="d4ea72f7-698a-4710-9b83-5c5b7609dc8a" targetNamespace="http://schemas.microsoft.com/office/2006/metadata/properties" ma:root="true" ma:fieldsID="4e339b20546a0314c9f5729d075ba64a" ns2:_="">
    <xsd:import namespace="d4ea72f7-698a-4710-9b83-5c5b7609dc8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ea72f7-698a-4710-9b83-5c5b7609dc8a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B71567-3370-4945-A420-85B502E4E7EF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D4FC1A81-9E6B-41C7-9F3D-FADA198D602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3185E0A-896A-4DE9-8F71-746092AC2565}">
  <ds:schemaRefs>
    <ds:schemaRef ds:uri="http://purl.org/dc/elements/1.1/"/>
    <ds:schemaRef ds:uri="d4ea72f7-698a-4710-9b83-5c5b7609dc8a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B31DDFC6-AD0F-4E04-971E-D8C4E1D4B6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ea72f7-698a-4710-9b83-5c5b7609dc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Proceso de Apoyo</vt:lpstr>
      <vt:lpstr>Proceso de Apoyo (2)</vt:lpstr>
      <vt:lpstr>'Proceso de Apoyo'!Títulos_a_imprimir</vt:lpstr>
      <vt:lpstr>'Proceso de Apoyo (2)'!Títulos_a_imprimir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Ricardo Sánchez Sánchez</dc:creator>
  <cp:lastModifiedBy>QUIROZ ALVA OCTAVIO ALONSO</cp:lastModifiedBy>
  <cp:lastPrinted>2020-12-12T00:11:56Z</cp:lastPrinted>
  <dcterms:created xsi:type="dcterms:W3CDTF">2017-02-09T16:44:50Z</dcterms:created>
  <dcterms:modified xsi:type="dcterms:W3CDTF">2025-07-11T16:16:47Z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0x010100E38DB2D399C8AD4BAAAAFF52CCD54D7A</vt:lpwstr>
  </property>
  <property fmtid="{D5CDD505-2E9C-101B-9397-08002B2CF9AE}" pid="3" name="_dlc_DocIdItemGuid">
    <vt:lpwstr>c437e133-8383-47ca-8925-3c16fbcdbf98</vt:lpwstr>
  </property>
</Properties>
</file>